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ide-my.sharepoint.com/personal/ieva_bukovska_daba_gov_lv/Documents/REstore DAP/REstore aktivitates/C2 Economic assessment of ecosystem services/2018-09 Gala/"/>
    </mc:Choice>
  </mc:AlternateContent>
  <xr:revisionPtr revIDLastSave="0" documentId="8_{930585A0-DD2A-4C86-95A6-9D74811EAE26}" xr6:coauthVersionLast="36" xr6:coauthVersionMax="36" xr10:uidLastSave="{00000000-0000-0000-0000-000000000000}"/>
  <bookViews>
    <workbookView xWindow="0" yWindow="0" windowWidth="24000" windowHeight="9255" firstSheet="2" activeTab="5" xr2:uid="{00000000-000D-0000-FFFF-FFFF00000000}"/>
  </bookViews>
  <sheets>
    <sheet name="Kaigu purvs Energ.koksne" sheetId="4" r:id="rId1"/>
    <sheet name="Kaigu purvs Melleņu audzēšana" sheetId="2" r:id="rId2"/>
    <sheet name="Lielais Ķemeru tīrelis. Sfagni." sheetId="3" r:id="rId3"/>
    <sheet name="Kaudzīšu purvs. Dzērveņu audzēš" sheetId="5" r:id="rId4"/>
    <sheet name="Laugas purvs" sheetId="6" r:id="rId5"/>
    <sheet name="Kopsavilkums" sheetId="7" r:id="rId6"/>
    <sheet name="Sheet7" sheetId="8" r:id="rId7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1" i="6" l="1"/>
  <c r="N7" i="6"/>
  <c r="P41" i="6"/>
  <c r="D7" i="8"/>
  <c r="I6" i="4"/>
  <c r="K19" i="4"/>
  <c r="B4" i="8"/>
  <c r="N37" i="6"/>
  <c r="N20" i="6"/>
  <c r="N42" i="6"/>
  <c r="P42" i="6"/>
  <c r="E7" i="8"/>
  <c r="I7" i="8"/>
  <c r="I19" i="5"/>
  <c r="I41" i="5"/>
  <c r="I6" i="5"/>
  <c r="K41" i="5"/>
  <c r="E6" i="8"/>
  <c r="I6" i="8"/>
  <c r="I36" i="3"/>
  <c r="I41" i="3"/>
  <c r="I6" i="3"/>
  <c r="K41" i="3"/>
  <c r="E5" i="8"/>
  <c r="I5" i="8"/>
  <c r="K41" i="4"/>
  <c r="E4" i="8"/>
  <c r="I4" i="8"/>
  <c r="I20" i="2"/>
  <c r="I37" i="2"/>
  <c r="I41" i="2"/>
  <c r="I42" i="2"/>
  <c r="I7" i="2"/>
  <c r="K42" i="2"/>
  <c r="E3" i="8"/>
  <c r="I3" i="8"/>
  <c r="P37" i="6"/>
  <c r="C7" i="8"/>
  <c r="P20" i="6"/>
  <c r="B7" i="8"/>
  <c r="K40" i="3"/>
  <c r="D5" i="8"/>
  <c r="K40" i="5"/>
  <c r="D6" i="8"/>
  <c r="K36" i="5"/>
  <c r="C6" i="8"/>
  <c r="K19" i="5"/>
  <c r="B6" i="8"/>
  <c r="K36" i="3"/>
  <c r="C5" i="8"/>
  <c r="K19" i="3"/>
  <c r="B5" i="8"/>
  <c r="K40" i="4"/>
  <c r="D4" i="8"/>
  <c r="K36" i="4"/>
  <c r="C4" i="8"/>
  <c r="D3" i="8"/>
  <c r="C3" i="8"/>
  <c r="B3" i="8"/>
  <c r="E11" i="7"/>
  <c r="F11" i="7"/>
  <c r="E12" i="7"/>
  <c r="D11" i="7"/>
  <c r="D12" i="7"/>
  <c r="C11" i="7"/>
  <c r="C12" i="7"/>
  <c r="E9" i="7"/>
  <c r="F9" i="7"/>
  <c r="E10" i="7"/>
  <c r="D9" i="7"/>
  <c r="D10" i="7"/>
  <c r="C9" i="7"/>
  <c r="C10" i="7"/>
  <c r="E7" i="7"/>
  <c r="F7" i="7"/>
  <c r="E8" i="7"/>
  <c r="D7" i="7"/>
  <c r="D8" i="7"/>
  <c r="C7" i="7"/>
  <c r="C8" i="7"/>
  <c r="E5" i="7"/>
  <c r="F5" i="7"/>
  <c r="E6" i="7"/>
  <c r="D5" i="7"/>
  <c r="D6" i="7"/>
  <c r="C5" i="7"/>
  <c r="C6" i="7"/>
  <c r="E3" i="7"/>
  <c r="F3" i="7"/>
  <c r="E4" i="7"/>
  <c r="D3" i="7"/>
  <c r="D4" i="7"/>
  <c r="C3" i="7"/>
  <c r="C4" i="7"/>
  <c r="C41" i="6"/>
  <c r="C37" i="6"/>
  <c r="C20" i="6"/>
  <c r="D41" i="6"/>
  <c r="D37" i="6"/>
  <c r="D20" i="6"/>
  <c r="E41" i="6"/>
  <c r="E37" i="6"/>
  <c r="E20" i="6"/>
  <c r="F41" i="6"/>
  <c r="F37" i="6"/>
  <c r="F20" i="6"/>
  <c r="G41" i="6"/>
  <c r="G37" i="6"/>
  <c r="G20" i="6"/>
  <c r="H41" i="6"/>
  <c r="H37" i="6"/>
  <c r="H20" i="6"/>
  <c r="I41" i="6"/>
  <c r="I37" i="6"/>
  <c r="I20" i="6"/>
  <c r="J41" i="6"/>
  <c r="J37" i="6"/>
  <c r="J20" i="6"/>
  <c r="K41" i="6"/>
  <c r="K37" i="6"/>
  <c r="K20" i="6"/>
  <c r="L41" i="6"/>
  <c r="L37" i="6"/>
  <c r="L20" i="6"/>
  <c r="M41" i="6"/>
  <c r="M37" i="6"/>
  <c r="M20" i="6"/>
  <c r="J20" i="5"/>
  <c r="J7" i="5"/>
</calcChain>
</file>

<file path=xl/sharedStrings.xml><?xml version="1.0" encoding="utf-8"?>
<sst xmlns="http://schemas.openxmlformats.org/spreadsheetml/2006/main" count="686" uniqueCount="170">
  <si>
    <t>Ekosistēmu pakalpojumu novērtējums Kaigu purvs Melleņu audzēšana</t>
  </si>
  <si>
    <t>EUR/ha/gadā</t>
  </si>
  <si>
    <t>Kategorija</t>
  </si>
  <si>
    <t>Nodaļa</t>
  </si>
  <si>
    <t>Grupa</t>
  </si>
  <si>
    <t>Klase</t>
  </si>
  <si>
    <t>Indikators</t>
  </si>
  <si>
    <t>Indikatora nr.</t>
  </si>
  <si>
    <t>Esošā situācija</t>
  </si>
  <si>
    <t>Trīs galvenās ekosistēmu pakalpojumu kategorijas</t>
  </si>
  <si>
    <t>Ekosistēmu pakalpojumu produkts</t>
  </si>
  <si>
    <t>Ekosistēmu pakalpojumu produktu iedalījums (bioloģiskie, fiziskie un kultūras tipi)</t>
  </si>
  <si>
    <t>Ekosistēmu pakalpojumu produktu tipu iedalījums  
(bioloģiskie vai materiālie iznākumi un biofiziskie un kultūras procesi, kas var tikt saistīti atkal ar konkrētu identificējamu pakalpojumu</t>
  </si>
  <si>
    <t>Ekosistēmu pakalpojumu indikatori</t>
  </si>
  <si>
    <t>Melleņu audzēšanas lauks</t>
  </si>
  <si>
    <t>Atstāti/ pamesti kūdras lauki</t>
  </si>
  <si>
    <t>Apgādes pakalpojumi</t>
  </si>
  <si>
    <t>Barības vielas</t>
  </si>
  <si>
    <t>Biomasa</t>
  </si>
  <si>
    <t>Kultivētas kultūras</t>
  </si>
  <si>
    <t>Lielogu melleņu/dzērveņu raža</t>
  </si>
  <si>
    <t>A1</t>
  </si>
  <si>
    <t>Savvaļas augi, sēnes un to produkti</t>
  </si>
  <si>
    <t>Savvaļas ogu raža</t>
  </si>
  <si>
    <t>A2</t>
  </si>
  <si>
    <t xml:space="preserve"> Savvaļas dzīvnieki</t>
  </si>
  <si>
    <t>Medījumi</t>
  </si>
  <si>
    <t>A3</t>
  </si>
  <si>
    <r>
      <t>Dzīvnieki no</t>
    </r>
    <r>
      <rPr>
        <i/>
        <sz val="10"/>
        <rFont val="Calibri"/>
        <family val="2"/>
        <charset val="186"/>
        <scheme val="minor"/>
      </rPr>
      <t xml:space="preserve"> in-situ</t>
    </r>
    <r>
      <rPr>
        <sz val="10"/>
        <rFont val="Calibri"/>
        <family val="2"/>
        <charset val="186"/>
        <scheme val="minor"/>
      </rPr>
      <t xml:space="preserve"> akvakultūras</t>
    </r>
  </si>
  <si>
    <t>Zivju daudzums</t>
  </si>
  <si>
    <t>A4</t>
  </si>
  <si>
    <t>Materiāli</t>
  </si>
  <si>
    <t>Šķiedras un citi materiāli no augiem, aļģēm un dzīvniekiem tiešai izmantošanai vai pārstrādei (koksne, sfagni, kažokādas)</t>
  </si>
  <si>
    <t>Iegūstamais koksnes krājas apjoms</t>
  </si>
  <si>
    <t>A5</t>
  </si>
  <si>
    <t xml:space="preserve">Sfagni </t>
  </si>
  <si>
    <t>A6</t>
  </si>
  <si>
    <t>Materiāli no augiem, aļģēm un dzīvniekiem lauksaimnieciskai izmantošanai (kūdra)</t>
  </si>
  <si>
    <t>Gaišā kūdra</t>
  </si>
  <si>
    <t>A7</t>
  </si>
  <si>
    <t>Tumšā kūdra</t>
  </si>
  <si>
    <t>na</t>
  </si>
  <si>
    <t>Limonīts, purva dzelzs rūda</t>
  </si>
  <si>
    <t xml:space="preserve">Ģenētiskie materiāli no dabiskiem biotopiem </t>
  </si>
  <si>
    <t xml:space="preserve">Savākto ārstniecības augu daudzums </t>
  </si>
  <si>
    <t>A8</t>
  </si>
  <si>
    <t>Ūdens</t>
  </si>
  <si>
    <t>Ūdens resursu nodrošinājums lauksaimniecībai</t>
  </si>
  <si>
    <t>Ūdens patēriņš dzērveņu/melleņu audzēšanai</t>
  </si>
  <si>
    <t>A9</t>
  </si>
  <si>
    <t>Enerģija</t>
  </si>
  <si>
    <t>Biomasas energijas resursi</t>
  </si>
  <si>
    <t>Augu valsts resursi</t>
  </si>
  <si>
    <t xml:space="preserve">Koksnes biomasa enerģētikas vajadzībām </t>
  </si>
  <si>
    <t>A10</t>
  </si>
  <si>
    <t>Regulācija un uzurēšana</t>
  </si>
  <si>
    <t xml:space="preserve">Mediācija attīrīšanā no atkritumiem, toksiskām vielām, citiem traucēkļiem </t>
  </si>
  <si>
    <t>Mediācijas ekosistēmas</t>
  </si>
  <si>
    <t>Filtrācijas / piesaistes / glabāšanas / uzkrāšanas ekosistēmas</t>
  </si>
  <si>
    <t>Augsnes spēja absorbēt un uzkrāt barības elementus (smagos metālus)</t>
  </si>
  <si>
    <t>B1</t>
  </si>
  <si>
    <t>Šķīdināšana atmosfērā, saldūdens ekosistēmās</t>
  </si>
  <si>
    <t xml:space="preserve">Piesaistīto aerosolu vai piesārņojošo vielu daudzums </t>
  </si>
  <si>
    <t>B2</t>
  </si>
  <si>
    <t>Trokšņu mazināšana</t>
  </si>
  <si>
    <t xml:space="preserve">Meža Audzes biezība </t>
  </si>
  <si>
    <t>B3</t>
  </si>
  <si>
    <t>Plūsmu mediācija</t>
  </si>
  <si>
    <t>Cieto daļiņu plūsma</t>
  </si>
  <si>
    <t>Erozijas kontrole</t>
  </si>
  <si>
    <t>Veģetācijas segums, kas aizsargā sauszemes ekosistēmas pret eroziju</t>
  </si>
  <si>
    <t>B4</t>
  </si>
  <si>
    <t>Šķidrumu plūsma</t>
  </si>
  <si>
    <t>Ūdens aprites cikla un ūdens plūsmas uzturēšana</t>
  </si>
  <si>
    <t xml:space="preserve"> Nogulumiežu ūdensietilpības un ūdens akumulācijas spēja</t>
  </si>
  <si>
    <t>B5</t>
  </si>
  <si>
    <t>Fizisko, ķīmisko, bioloģisko apstākļu uzturēšana</t>
  </si>
  <si>
    <t>Dzīves cikla uzturēšana, biotopu un genofonda aizsardzība</t>
  </si>
  <si>
    <t>Apputeksnēšana un sēklu izkliedēšana</t>
  </si>
  <si>
    <t xml:space="preserve">Kukaiņu-apputeksnētāju daudzveidība un sastopamība </t>
  </si>
  <si>
    <t>B6</t>
  </si>
  <si>
    <t>Dzīvotnes un biotopu  uzturēšana</t>
  </si>
  <si>
    <t>Īpaši aizsargājamo putnu sugu skaits</t>
  </si>
  <si>
    <t>B7</t>
  </si>
  <si>
    <t>Epigeisko skrejvaboļu sugu skaits</t>
  </si>
  <si>
    <t>B8</t>
  </si>
  <si>
    <t>Augu sugu skaits</t>
  </si>
  <si>
    <t>B9</t>
  </si>
  <si>
    <t>Zīdītāju daudzveidība</t>
  </si>
  <si>
    <t>B10</t>
  </si>
  <si>
    <t>Kaitēkļu un slimību kontrole</t>
  </si>
  <si>
    <t>Kaitēkļu kontrole/invazīvo sugu kontrole</t>
  </si>
  <si>
    <t>Jātnieciņu populācijas blīvums</t>
  </si>
  <si>
    <t>B11</t>
  </si>
  <si>
    <t>Augsnes veidošana un kvalitātes uzturēšana</t>
  </si>
  <si>
    <t>Sadalīšanās un stiprinājuma procesi</t>
  </si>
  <si>
    <t>Augsnes (hidromorfās) slāņa biezums</t>
  </si>
  <si>
    <t>B12</t>
  </si>
  <si>
    <t>Ūdens kvalitāte</t>
  </si>
  <si>
    <t xml:space="preserve">Saldūdeņu stāvoklis </t>
  </si>
  <si>
    <t>Saldūdeņu ķīmiskais un ekoloģiskais stāvoklis</t>
  </si>
  <si>
    <t>B13</t>
  </si>
  <si>
    <t>Atmosfēras sastāvs un klimata regulēšana</t>
  </si>
  <si>
    <t>Globālā klimata regulēšana, samazinot siltumnīcefekta gāzu koncentrāciju</t>
  </si>
  <si>
    <t>Klimata izmaiņu mazināšana</t>
  </si>
  <si>
    <t>B14</t>
  </si>
  <si>
    <t>Mikro klimata apstākļu regulācija</t>
  </si>
  <si>
    <t>Gaisa temperatūra un iztvaikošana</t>
  </si>
  <si>
    <t>B15</t>
  </si>
  <si>
    <t xml:space="preserve"> Gaisa kvalitātes regulēšanas potenciāla rādītājs</t>
  </si>
  <si>
    <t>B16</t>
  </si>
  <si>
    <t>Regulējošie pakalpojumi</t>
  </si>
  <si>
    <t>Kultūras pakalpojumi</t>
  </si>
  <si>
    <t>Rekreācija</t>
  </si>
  <si>
    <t>Fiziskas un empīriskas mijiedarbības</t>
  </si>
  <si>
    <t>Augu, dzīvnieku un ainavas izmantošana eksperimentālām vai izjūtu sniedzošām aktivitātēm</t>
  </si>
  <si>
    <t>Putnu vērošana</t>
  </si>
  <si>
    <t>C1</t>
  </si>
  <si>
    <t>Aktīvās un pasīvās atpūtas (rekreācijas) iespējas</t>
  </si>
  <si>
    <t>C2</t>
  </si>
  <si>
    <t>Intelektuālā un reprezentatīvā mijiedarbība</t>
  </si>
  <si>
    <t>Zinātniskā un izglītojošā darbība</t>
  </si>
  <si>
    <t>Vides izglītošanās iespējas</t>
  </si>
  <si>
    <t>C3</t>
  </si>
  <si>
    <t>TEV</t>
  </si>
  <si>
    <t xml:space="preserve">EUR/ha gadā </t>
  </si>
  <si>
    <t>EP kategorijā</t>
  </si>
  <si>
    <t>Platība, ha</t>
  </si>
  <si>
    <t>EUR, gadā</t>
  </si>
  <si>
    <t>EUR/ha gadā visai teritorijai</t>
  </si>
  <si>
    <t>Vērtība, EUR/ha/gadāvisā teritorijā</t>
  </si>
  <si>
    <t>Vērtība EUR gadā, kopā teritorijā</t>
  </si>
  <si>
    <t>Kūdras izstrādes lauks</t>
  </si>
  <si>
    <t>n.a.</t>
  </si>
  <si>
    <r>
      <t>Dzīvnieki no</t>
    </r>
    <r>
      <rPr>
        <i/>
        <sz val="10"/>
        <rFont val="Cambria"/>
        <family val="1"/>
        <charset val="186"/>
      </rPr>
      <t xml:space="preserve"> in-situ</t>
    </r>
    <r>
      <rPr>
        <sz val="10"/>
        <rFont val="Cambria"/>
        <family val="1"/>
        <charset val="186"/>
      </rPr>
      <t xml:space="preserve"> akvakultūras</t>
    </r>
  </si>
  <si>
    <t>Ekosistēmu pakalpojumu novērtējums Kaigu purva kūdras izstrādes lauks Enerģētiskās koksnes audzēšana</t>
  </si>
  <si>
    <t>Vērtība EUR/ha/gadā, visā teritorijā</t>
  </si>
  <si>
    <t>EP</t>
  </si>
  <si>
    <t>Ekosistēmu pakalpojumu novērtējums Lielais Ķemeru tīrelis. Sfagnu audzēšana</t>
  </si>
  <si>
    <t>Degradēts kūdrājs</t>
  </si>
  <si>
    <t>Dzērveņu audzēšanas lauks</t>
  </si>
  <si>
    <t>Ekosistēmu pakalpojumu novērtējums. Kaudzīšu purva kūdras izstrādes lauks Dzērveņu audzēšana.</t>
  </si>
  <si>
    <t>Vērtība, EUR gadā, kopā teritorijā</t>
  </si>
  <si>
    <t>Vērtība EUR/ha/gadā visā teritorijā</t>
  </si>
  <si>
    <t>Purvs</t>
  </si>
  <si>
    <t>Meži</t>
  </si>
  <si>
    <t>Ūdeņi</t>
  </si>
  <si>
    <t>Saimnieciskā darbība</t>
  </si>
  <si>
    <t>Sūnu</t>
  </si>
  <si>
    <t xml:space="preserve">Pārejas </t>
  </si>
  <si>
    <t>Purvainie meži</t>
  </si>
  <si>
    <t>Veci vai dabiski boreāli meži</t>
  </si>
  <si>
    <t>Dabiskas ūdens teces</t>
  </si>
  <si>
    <t>Grāvji</t>
  </si>
  <si>
    <t>Ezeri vai lāmas</t>
  </si>
  <si>
    <t>Ekosistēmu pakalpojumu novērtējums Dabas liegums Laugas purvs. Teritorijas renaturalizācija.</t>
  </si>
  <si>
    <r>
      <t>Degradēts sūnu purvs</t>
    </r>
    <r>
      <rPr>
        <b/>
        <sz val="10"/>
        <color rgb="FF000000"/>
        <rFont val="Calibri"/>
        <family val="2"/>
        <charset val="186"/>
        <scheme val="minor"/>
      </rPr>
      <t xml:space="preserve"> (50. gadā ģeotelpiskā vienība nepastāv)</t>
    </r>
  </si>
  <si>
    <r>
      <t xml:space="preserve">Kūdras izstrādes lauks </t>
    </r>
    <r>
      <rPr>
        <b/>
        <sz val="10"/>
        <color rgb="FF000000"/>
        <rFont val="Calibri"/>
        <family val="2"/>
        <charset val="186"/>
        <scheme val="minor"/>
      </rPr>
      <t>(25. gadā ģeotelpiskā vienība nepastāv)</t>
    </r>
  </si>
  <si>
    <t>Teritorija</t>
  </si>
  <si>
    <t>Apgādes EP</t>
  </si>
  <si>
    <t>Regulējošie EP</t>
  </si>
  <si>
    <t>Kultūras EP</t>
  </si>
  <si>
    <t>Kopsavilkums pa izmēģinājumu teritorijām, EUR/ha/gadā</t>
  </si>
  <si>
    <t>Kaigu purvs. Melleņu audzēšana</t>
  </si>
  <si>
    <t>Kaigu purvs. Enerģētiskās koksnes audzēšana.</t>
  </si>
  <si>
    <t>Lielais Ķemeru tīrelis. Sfagnu audzēšana.</t>
  </si>
  <si>
    <t>Kaudzīšu purvs. Dzērveņu audzēšana</t>
  </si>
  <si>
    <t>Laugas purvs. Teritorijas renaturalizācija.</t>
  </si>
  <si>
    <t>Platība,ha</t>
  </si>
  <si>
    <t>%os no 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</si>
</sst>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rgb="FFFFFFFF"/>
      <name val="Calibri"/>
      <family val="2"/>
      <charset val="186"/>
      <scheme val="minor"/>
    </font>
    <font>
      <sz val="10"/>
      <color theme="5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0"/>
      <name val="Cambria"/>
      <family val="1"/>
      <charset val="186"/>
    </font>
    <font>
      <b/>
      <sz val="10"/>
      <color rgb="FFFFFFFF"/>
      <name val="Arial"/>
      <family val="2"/>
      <charset val="186"/>
    </font>
    <font>
      <sz val="10"/>
      <name val="Cambria"/>
      <family val="1"/>
      <charset val="186"/>
    </font>
    <font>
      <i/>
      <sz val="10"/>
      <name val="Cambria"/>
      <family val="1"/>
      <charset val="186"/>
    </font>
    <font>
      <sz val="10"/>
      <color rgb="FF000000"/>
      <name val="Cambria"/>
      <family val="1"/>
      <charset val="186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6600"/>
        <bgColor rgb="FFCC99FF"/>
      </patternFill>
    </fill>
    <fill>
      <patternFill patternType="solid">
        <fgColor rgb="FFE26B0A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6600"/>
        <bgColor rgb="FFC0C0C0"/>
      </patternFill>
    </fill>
    <fill>
      <patternFill patternType="solid">
        <fgColor rgb="FFE6B8B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FCD5B4"/>
        <bgColor rgb="FFC0C0C0"/>
      </patternFill>
    </fill>
    <fill>
      <patternFill patternType="solid">
        <fgColor rgb="FFFCD5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EBEDB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4F6228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00"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5" borderId="1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11" borderId="13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/>
    <xf numFmtId="0" fontId="7" fillId="11" borderId="15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vertical="center" wrapText="1"/>
    </xf>
    <xf numFmtId="0" fontId="7" fillId="11" borderId="9" xfId="0" applyFont="1" applyFill="1" applyBorder="1" applyAlignment="1">
      <alignment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30" xfId="0" applyFont="1" applyFill="1" applyBorder="1" applyAlignment="1">
      <alignment horizontal="center" vertical="center" wrapText="1"/>
    </xf>
    <xf numFmtId="0" fontId="8" fillId="16" borderId="28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vertical="center" wrapText="1"/>
    </xf>
    <xf numFmtId="0" fontId="7" fillId="16" borderId="9" xfId="0" applyFont="1" applyFill="1" applyBorder="1" applyAlignment="1">
      <alignment vertical="center" wrapText="1"/>
    </xf>
    <xf numFmtId="0" fontId="7" fillId="16" borderId="31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2" fontId="8" fillId="14" borderId="1" xfId="0" applyNumberFormat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6" borderId="18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wrapText="1"/>
    </xf>
    <xf numFmtId="0" fontId="0" fillId="5" borderId="34" xfId="0" applyFill="1" applyBorder="1"/>
    <xf numFmtId="0" fontId="0" fillId="5" borderId="28" xfId="0" applyFill="1" applyBorder="1"/>
    <xf numFmtId="2" fontId="10" fillId="0" borderId="1" xfId="0" applyNumberFormat="1" applyFont="1" applyBorder="1"/>
    <xf numFmtId="0" fontId="0" fillId="5" borderId="1" xfId="0" applyFill="1" applyBorder="1"/>
    <xf numFmtId="0" fontId="13" fillId="3" borderId="4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27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vertical="center" wrapText="1"/>
    </xf>
    <xf numFmtId="0" fontId="15" fillId="11" borderId="9" xfId="0" applyFont="1" applyFill="1" applyBorder="1" applyAlignment="1">
      <alignment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5" fillId="16" borderId="28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5" fillId="16" borderId="18" xfId="0" applyFont="1" applyFill="1" applyBorder="1" applyAlignment="1">
      <alignment horizontal="center" vertical="center" wrapText="1"/>
    </xf>
    <xf numFmtId="0" fontId="15" fillId="16" borderId="30" xfId="0" applyFont="1" applyFill="1" applyBorder="1" applyAlignment="1">
      <alignment horizontal="center" vertical="center" wrapText="1"/>
    </xf>
    <xf numFmtId="0" fontId="17" fillId="16" borderId="28" xfId="0" applyFont="1" applyFill="1" applyBorder="1" applyAlignment="1">
      <alignment horizontal="center" vertical="center" wrapText="1"/>
    </xf>
    <xf numFmtId="0" fontId="15" fillId="16" borderId="29" xfId="0" applyFont="1" applyFill="1" applyBorder="1" applyAlignment="1">
      <alignment horizontal="center" vertical="center" wrapText="1"/>
    </xf>
    <xf numFmtId="0" fontId="15" fillId="16" borderId="19" xfId="0" applyFont="1" applyFill="1" applyBorder="1" applyAlignment="1">
      <alignment horizontal="center" vertical="center" wrapText="1"/>
    </xf>
    <xf numFmtId="0" fontId="15" fillId="16" borderId="28" xfId="0" applyFont="1" applyFill="1" applyBorder="1" applyAlignment="1">
      <alignment vertical="center" wrapText="1"/>
    </xf>
    <xf numFmtId="0" fontId="15" fillId="16" borderId="9" xfId="0" applyFont="1" applyFill="1" applyBorder="1" applyAlignment="1">
      <alignment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16" borderId="9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vertical="center" wrapText="1"/>
    </xf>
    <xf numFmtId="2" fontId="1" fillId="5" borderId="23" xfId="0" applyNumberFormat="1" applyFont="1" applyFill="1" applyBorder="1"/>
    <xf numFmtId="0" fontId="1" fillId="5" borderId="23" xfId="0" applyFont="1" applyFill="1" applyBorder="1"/>
    <xf numFmtId="0" fontId="15" fillId="7" borderId="9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" fillId="15" borderId="36" xfId="0" applyFont="1" applyFill="1" applyBorder="1"/>
    <xf numFmtId="2" fontId="5" fillId="26" borderId="1" xfId="0" applyNumberFormat="1" applyFont="1" applyFill="1" applyBorder="1" applyAlignment="1">
      <alignment horizontal="center" vertical="center" wrapText="1"/>
    </xf>
    <xf numFmtId="2" fontId="2" fillId="26" borderId="2" xfId="0" applyNumberFormat="1" applyFont="1" applyFill="1" applyBorder="1" applyAlignment="1">
      <alignment horizontal="center" vertical="center" wrapText="1"/>
    </xf>
    <xf numFmtId="0" fontId="8" fillId="27" borderId="14" xfId="0" applyNumberFormat="1" applyFont="1" applyFill="1" applyBorder="1" applyAlignment="1">
      <alignment horizontal="center" vertical="center"/>
    </xf>
    <xf numFmtId="0" fontId="8" fillId="27" borderId="11" xfId="0" applyNumberFormat="1" applyFont="1" applyFill="1" applyBorder="1" applyAlignment="1">
      <alignment horizontal="center" vertical="center"/>
    </xf>
    <xf numFmtId="0" fontId="8" fillId="27" borderId="16" xfId="0" applyNumberFormat="1" applyFont="1" applyFill="1" applyBorder="1" applyAlignment="1">
      <alignment horizontal="center" vertical="center"/>
    </xf>
    <xf numFmtId="0" fontId="8" fillId="27" borderId="1" xfId="0" applyNumberFormat="1" applyFont="1" applyFill="1" applyBorder="1" applyAlignment="1">
      <alignment horizontal="center" vertical="center"/>
    </xf>
    <xf numFmtId="0" fontId="8" fillId="27" borderId="33" xfId="0" applyNumberFormat="1" applyFont="1" applyFill="1" applyBorder="1" applyAlignment="1">
      <alignment horizontal="center" vertical="center"/>
    </xf>
    <xf numFmtId="2" fontId="8" fillId="27" borderId="8" xfId="0" applyNumberFormat="1" applyFont="1" applyFill="1" applyBorder="1" applyAlignment="1">
      <alignment horizontal="center" vertical="center"/>
    </xf>
    <xf numFmtId="2" fontId="8" fillId="27" borderId="16" xfId="0" applyNumberFormat="1" applyFont="1" applyFill="1" applyBorder="1" applyAlignment="1">
      <alignment horizontal="center" vertical="center"/>
    </xf>
    <xf numFmtId="2" fontId="8" fillId="27" borderId="1" xfId="0" applyNumberFormat="1" applyFont="1" applyFill="1" applyBorder="1" applyAlignment="1">
      <alignment horizontal="center" vertical="center"/>
    </xf>
    <xf numFmtId="2" fontId="10" fillId="28" borderId="1" xfId="0" applyNumberFormat="1" applyFont="1" applyFill="1" applyBorder="1"/>
    <xf numFmtId="0" fontId="10" fillId="28" borderId="1" xfId="0" applyFont="1" applyFill="1" applyBorder="1"/>
    <xf numFmtId="2" fontId="8" fillId="27" borderId="32" xfId="0" applyNumberFormat="1" applyFont="1" applyFill="1" applyBorder="1" applyAlignment="1">
      <alignment horizontal="center" vertical="center"/>
    </xf>
    <xf numFmtId="0" fontId="8" fillId="27" borderId="8" xfId="0" applyNumberFormat="1" applyFont="1" applyFill="1" applyBorder="1" applyAlignment="1">
      <alignment horizontal="center" vertical="center"/>
    </xf>
    <xf numFmtId="0" fontId="8" fillId="27" borderId="16" xfId="0" applyFont="1" applyFill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/>
    </xf>
    <xf numFmtId="2" fontId="8" fillId="27" borderId="16" xfId="0" applyNumberFormat="1" applyFont="1" applyFill="1" applyBorder="1" applyAlignment="1">
      <alignment horizontal="center" vertical="center" wrapText="1"/>
    </xf>
    <xf numFmtId="0" fontId="8" fillId="27" borderId="22" xfId="0" applyNumberFormat="1" applyFont="1" applyFill="1" applyBorder="1" applyAlignment="1">
      <alignment horizontal="center" vertical="center"/>
    </xf>
    <xf numFmtId="0" fontId="8" fillId="27" borderId="23" xfId="0" applyNumberFormat="1" applyFont="1" applyFill="1" applyBorder="1" applyAlignment="1">
      <alignment horizontal="center" vertical="center"/>
    </xf>
    <xf numFmtId="2" fontId="8" fillId="27" borderId="14" xfId="0" applyNumberFormat="1" applyFont="1" applyFill="1" applyBorder="1" applyAlignment="1">
      <alignment horizontal="center" vertical="center"/>
    </xf>
    <xf numFmtId="2" fontId="0" fillId="28" borderId="1" xfId="0" applyNumberFormat="1" applyFont="1" applyFill="1" applyBorder="1"/>
    <xf numFmtId="2" fontId="0" fillId="28" borderId="8" xfId="0" applyNumberFormat="1" applyFont="1" applyFill="1" applyBorder="1"/>
    <xf numFmtId="2" fontId="10" fillId="28" borderId="28" xfId="0" applyNumberFormat="1" applyFont="1" applyFill="1" applyBorder="1"/>
    <xf numFmtId="0" fontId="10" fillId="28" borderId="28" xfId="0" applyFont="1" applyFill="1" applyBorder="1"/>
    <xf numFmtId="2" fontId="6" fillId="15" borderId="1" xfId="0" applyNumberFormat="1" applyFont="1" applyFill="1" applyBorder="1"/>
    <xf numFmtId="2" fontId="6" fillId="15" borderId="28" xfId="0" applyNumberFormat="1" applyFont="1" applyFill="1" applyBorder="1"/>
    <xf numFmtId="2" fontId="6" fillId="28" borderId="8" xfId="0" applyNumberFormat="1" applyFont="1" applyFill="1" applyBorder="1"/>
    <xf numFmtId="2" fontId="10" fillId="28" borderId="8" xfId="0" applyNumberFormat="1" applyFont="1" applyFill="1" applyBorder="1"/>
    <xf numFmtId="2" fontId="10" fillId="28" borderId="18" xfId="0" applyNumberFormat="1" applyFont="1" applyFill="1" applyBorder="1"/>
    <xf numFmtId="2" fontId="6" fillId="15" borderId="40" xfId="0" applyNumberFormat="1" applyFont="1" applyFill="1" applyBorder="1"/>
    <xf numFmtId="0" fontId="6" fillId="15" borderId="42" xfId="0" applyFont="1" applyFill="1" applyBorder="1"/>
    <xf numFmtId="2" fontId="6" fillId="5" borderId="23" xfId="0" applyNumberFormat="1" applyFont="1" applyFill="1" applyBorder="1"/>
    <xf numFmtId="0" fontId="6" fillId="5" borderId="23" xfId="0" applyFont="1" applyFill="1" applyBorder="1"/>
    <xf numFmtId="2" fontId="6" fillId="5" borderId="41" xfId="0" applyNumberFormat="1" applyFont="1" applyFill="1" applyBorder="1"/>
    <xf numFmtId="0" fontId="0" fillId="15" borderId="26" xfId="0" applyFont="1" applyFill="1" applyBorder="1"/>
    <xf numFmtId="0" fontId="0" fillId="15" borderId="36" xfId="0" applyFont="1" applyFill="1" applyBorder="1"/>
    <xf numFmtId="2" fontId="0" fillId="15" borderId="36" xfId="0" applyNumberFormat="1" applyFont="1" applyFill="1" applyBorder="1"/>
    <xf numFmtId="2" fontId="0" fillId="15" borderId="44" xfId="0" applyNumberFormat="1" applyFont="1" applyFill="1" applyBorder="1"/>
    <xf numFmtId="0" fontId="7" fillId="27" borderId="11" xfId="0" applyFont="1" applyFill="1" applyBorder="1" applyAlignment="1">
      <alignment horizontal="center" vertical="center" wrapText="1"/>
    </xf>
    <xf numFmtId="2" fontId="8" fillId="27" borderId="13" xfId="0" applyNumberFormat="1" applyFont="1" applyFill="1" applyBorder="1" applyAlignment="1">
      <alignment horizontal="center" vertical="center"/>
    </xf>
    <xf numFmtId="2" fontId="8" fillId="27" borderId="2" xfId="0" applyNumberFormat="1" applyFont="1" applyFill="1" applyBorder="1" applyAlignment="1">
      <alignment horizontal="center" vertical="center"/>
    </xf>
    <xf numFmtId="0" fontId="7" fillId="27" borderId="1" xfId="0" applyFont="1" applyFill="1" applyBorder="1" applyAlignment="1">
      <alignment horizontal="center" vertical="center" wrapText="1"/>
    </xf>
    <xf numFmtId="2" fontId="8" fillId="27" borderId="12" xfId="0" applyNumberFormat="1" applyFont="1" applyFill="1" applyBorder="1" applyAlignment="1">
      <alignment horizontal="center" vertical="center"/>
    </xf>
    <xf numFmtId="2" fontId="8" fillId="27" borderId="0" xfId="0" applyNumberFormat="1" applyFont="1" applyFill="1" applyBorder="1" applyAlignment="1">
      <alignment horizontal="center" vertical="center" wrapText="1"/>
    </xf>
    <xf numFmtId="0" fontId="7" fillId="27" borderId="8" xfId="0" applyFont="1" applyFill="1" applyBorder="1" applyAlignment="1">
      <alignment horizontal="center" vertical="center" wrapText="1"/>
    </xf>
    <xf numFmtId="2" fontId="8" fillId="27" borderId="31" xfId="0" applyNumberFormat="1" applyFont="1" applyFill="1" applyBorder="1" applyAlignment="1">
      <alignment horizontal="center" vertical="center"/>
    </xf>
    <xf numFmtId="2" fontId="8" fillId="27" borderId="43" xfId="0" applyNumberFormat="1" applyFont="1" applyFill="1" applyBorder="1" applyAlignment="1">
      <alignment horizontal="center" vertical="center"/>
    </xf>
    <xf numFmtId="0" fontId="7" fillId="16" borderId="13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2" fontId="1" fillId="15" borderId="51" xfId="0" applyNumberFormat="1" applyFont="1" applyFill="1" applyBorder="1"/>
    <xf numFmtId="2" fontId="1" fillId="15" borderId="52" xfId="0" applyNumberFormat="1" applyFont="1" applyFill="1" applyBorder="1"/>
    <xf numFmtId="0" fontId="2" fillId="14" borderId="5" xfId="0" applyFont="1" applyFill="1" applyBorder="1" applyAlignment="1">
      <alignment vertical="center" wrapText="1"/>
    </xf>
    <xf numFmtId="0" fontId="2" fillId="14" borderId="35" xfId="0" applyFont="1" applyFill="1" applyBorder="1" applyAlignment="1">
      <alignment vertical="center" wrapText="1"/>
    </xf>
    <xf numFmtId="0" fontId="2" fillId="14" borderId="49" xfId="0" applyFont="1" applyFill="1" applyBorder="1" applyAlignment="1">
      <alignment vertical="center" wrapText="1"/>
    </xf>
    <xf numFmtId="2" fontId="5" fillId="14" borderId="50" xfId="0" applyNumberFormat="1" applyFont="1" applyFill="1" applyBorder="1" applyAlignment="1">
      <alignment vertical="center"/>
    </xf>
    <xf numFmtId="2" fontId="5" fillId="14" borderId="49" xfId="0" applyNumberFormat="1" applyFont="1" applyFill="1" applyBorder="1" applyAlignment="1">
      <alignment vertical="center"/>
    </xf>
    <xf numFmtId="2" fontId="8" fillId="27" borderId="48" xfId="0" applyNumberFormat="1" applyFont="1" applyFill="1" applyBorder="1" applyAlignment="1">
      <alignment horizontal="center" vertical="center"/>
    </xf>
    <xf numFmtId="2" fontId="0" fillId="28" borderId="11" xfId="0" applyNumberFormat="1" applyFont="1" applyFill="1" applyBorder="1"/>
    <xf numFmtId="2" fontId="8" fillId="14" borderId="50" xfId="0" applyNumberFormat="1" applyFont="1" applyFill="1" applyBorder="1" applyAlignment="1">
      <alignment horizontal="center" vertical="center"/>
    </xf>
    <xf numFmtId="2" fontId="0" fillId="15" borderId="51" xfId="0" applyNumberFormat="1" applyFont="1" applyFill="1" applyBorder="1"/>
    <xf numFmtId="2" fontId="0" fillId="15" borderId="52" xfId="0" applyNumberFormat="1" applyFont="1" applyFill="1" applyBorder="1"/>
    <xf numFmtId="2" fontId="8" fillId="14" borderId="50" xfId="0" applyNumberFormat="1" applyFont="1" applyFill="1" applyBorder="1" applyAlignment="1">
      <alignment vertical="center"/>
    </xf>
    <xf numFmtId="2" fontId="8" fillId="14" borderId="49" xfId="0" applyNumberFormat="1" applyFont="1" applyFill="1" applyBorder="1" applyAlignment="1">
      <alignment vertical="center"/>
    </xf>
    <xf numFmtId="0" fontId="7" fillId="11" borderId="8" xfId="0" applyFont="1" applyFill="1" applyBorder="1" applyAlignment="1">
      <alignment horizontal="center" vertical="center" wrapText="1"/>
    </xf>
    <xf numFmtId="0" fontId="6" fillId="15" borderId="3" xfId="0" applyFont="1" applyFill="1" applyBorder="1"/>
    <xf numFmtId="0" fontId="10" fillId="28" borderId="8" xfId="0" applyFont="1" applyFill="1" applyBorder="1"/>
    <xf numFmtId="2" fontId="10" fillId="0" borderId="11" xfId="0" applyNumberFormat="1" applyFont="1" applyBorder="1"/>
    <xf numFmtId="2" fontId="6" fillId="15" borderId="4" xfId="0" applyNumberFormat="1" applyFont="1" applyFill="1" applyBorder="1"/>
    <xf numFmtId="0" fontId="18" fillId="0" borderId="0" xfId="0" applyFont="1" applyBorder="1" applyAlignment="1">
      <alignment horizontal="center" vertical="center" wrapText="1"/>
    </xf>
    <xf numFmtId="0" fontId="18" fillId="28" borderId="0" xfId="0" applyFont="1" applyFill="1" applyBorder="1" applyAlignment="1">
      <alignment horizontal="center" vertical="center" wrapText="1"/>
    </xf>
    <xf numFmtId="2" fontId="10" fillId="15" borderId="4" xfId="0" applyNumberFormat="1" applyFont="1" applyFill="1" applyBorder="1"/>
    <xf numFmtId="2" fontId="8" fillId="14" borderId="49" xfId="0" applyNumberFormat="1" applyFont="1" applyFill="1" applyBorder="1" applyAlignment="1">
      <alignment horizontal="center" vertical="center"/>
    </xf>
    <xf numFmtId="2" fontId="1" fillId="28" borderId="0" xfId="0" applyNumberFormat="1" applyFont="1" applyFill="1"/>
    <xf numFmtId="2" fontId="6" fillId="15" borderId="50" xfId="0" applyNumberFormat="1" applyFont="1" applyFill="1" applyBorder="1"/>
    <xf numFmtId="2" fontId="6" fillId="15" borderId="53" xfId="0" applyNumberFormat="1" applyFont="1" applyFill="1" applyBorder="1"/>
    <xf numFmtId="2" fontId="10" fillId="28" borderId="11" xfId="0" applyNumberFormat="1" applyFont="1" applyFill="1" applyBorder="1"/>
    <xf numFmtId="2" fontId="10" fillId="15" borderId="50" xfId="0" applyNumberFormat="1" applyFont="1" applyFill="1" applyBorder="1"/>
    <xf numFmtId="2" fontId="10" fillId="15" borderId="53" xfId="0" applyNumberFormat="1" applyFont="1" applyFill="1" applyBorder="1"/>
    <xf numFmtId="0" fontId="10" fillId="15" borderId="26" xfId="0" applyFont="1" applyFill="1" applyBorder="1"/>
    <xf numFmtId="0" fontId="10" fillId="15" borderId="36" xfId="0" applyFont="1" applyFill="1" applyBorder="1"/>
    <xf numFmtId="0" fontId="6" fillId="15" borderId="36" xfId="0" applyFont="1" applyFill="1" applyBorder="1"/>
    <xf numFmtId="2" fontId="10" fillId="15" borderId="36" xfId="0" applyNumberFormat="1" applyFont="1" applyFill="1" applyBorder="1"/>
    <xf numFmtId="2" fontId="10" fillId="15" borderId="44" xfId="0" applyNumberFormat="1" applyFont="1" applyFill="1" applyBorder="1"/>
    <xf numFmtId="0" fontId="10" fillId="5" borderId="23" xfId="0" applyFont="1" applyFill="1" applyBorder="1"/>
    <xf numFmtId="0" fontId="15" fillId="11" borderId="32" xfId="0" applyFont="1" applyFill="1" applyBorder="1" applyAlignment="1">
      <alignment horizontal="center" vertical="center" wrapText="1"/>
    </xf>
    <xf numFmtId="0" fontId="15" fillId="16" borderId="31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5" fillId="16" borderId="8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2" fontId="10" fillId="0" borderId="8" xfId="0" applyNumberFormat="1" applyFont="1" applyBorder="1"/>
    <xf numFmtId="2" fontId="10" fillId="5" borderId="10" xfId="0" applyNumberFormat="1" applyFont="1" applyFill="1" applyBorder="1" applyAlignment="1">
      <alignment horizontal="center" wrapText="1"/>
    </xf>
    <xf numFmtId="2" fontId="8" fillId="27" borderId="3" xfId="0" applyNumberFormat="1" applyFont="1" applyFill="1" applyBorder="1" applyAlignment="1">
      <alignment horizontal="center" vertical="center"/>
    </xf>
    <xf numFmtId="2" fontId="8" fillId="27" borderId="3" xfId="0" applyNumberFormat="1" applyFont="1" applyFill="1" applyBorder="1" applyAlignment="1">
      <alignment horizontal="center" vertical="center" wrapText="1"/>
    </xf>
    <xf numFmtId="2" fontId="8" fillId="27" borderId="25" xfId="0" applyNumberFormat="1" applyFont="1" applyFill="1" applyBorder="1" applyAlignment="1">
      <alignment horizontal="center" vertical="center"/>
    </xf>
    <xf numFmtId="2" fontId="8" fillId="27" borderId="58" xfId="0" applyNumberFormat="1" applyFont="1" applyFill="1" applyBorder="1" applyAlignment="1">
      <alignment horizontal="center" vertical="center"/>
    </xf>
    <xf numFmtId="2" fontId="10" fillId="20" borderId="1" xfId="0" applyNumberFormat="1" applyFont="1" applyFill="1" applyBorder="1"/>
    <xf numFmtId="0" fontId="1" fillId="15" borderId="8" xfId="0" applyFont="1" applyFill="1" applyBorder="1"/>
    <xf numFmtId="2" fontId="1" fillId="15" borderId="8" xfId="0" applyNumberFormat="1" applyFont="1" applyFill="1" applyBorder="1"/>
    <xf numFmtId="0" fontId="1" fillId="5" borderId="5" xfId="0" applyFont="1" applyFill="1" applyBorder="1"/>
    <xf numFmtId="0" fontId="1" fillId="5" borderId="35" xfId="0" applyFont="1" applyFill="1" applyBorder="1"/>
    <xf numFmtId="2" fontId="1" fillId="5" borderId="35" xfId="0" applyNumberFormat="1" applyFont="1" applyFill="1" applyBorder="1"/>
    <xf numFmtId="2" fontId="1" fillId="5" borderId="53" xfId="0" applyNumberFormat="1" applyFont="1" applyFill="1" applyBorder="1"/>
    <xf numFmtId="0" fontId="15" fillId="11" borderId="8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2" fontId="6" fillId="15" borderId="51" xfId="0" applyNumberFormat="1" applyFont="1" applyFill="1" applyBorder="1"/>
    <xf numFmtId="2" fontId="6" fillId="15" borderId="52" xfId="0" applyNumberFormat="1" applyFont="1" applyFill="1" applyBorder="1"/>
    <xf numFmtId="2" fontId="2" fillId="14" borderId="3" xfId="0" applyNumberFormat="1" applyFont="1" applyFill="1" applyBorder="1" applyAlignment="1">
      <alignment horizontal="center" vertical="center" wrapText="1"/>
    </xf>
    <xf numFmtId="0" fontId="12" fillId="27" borderId="35" xfId="0" applyFont="1" applyFill="1" applyBorder="1" applyAlignment="1">
      <alignment horizontal="left" vertical="center" wrapText="1"/>
    </xf>
    <xf numFmtId="0" fontId="5" fillId="21" borderId="40" xfId="0" applyFont="1" applyFill="1" applyBorder="1" applyAlignment="1">
      <alignment horizontal="center" vertical="center" wrapText="1"/>
    </xf>
    <xf numFmtId="0" fontId="6" fillId="21" borderId="40" xfId="0" applyFont="1" applyFill="1" applyBorder="1" applyAlignment="1">
      <alignment horizontal="center" wrapText="1"/>
    </xf>
    <xf numFmtId="0" fontId="6" fillId="21" borderId="40" xfId="0" applyFont="1" applyFill="1" applyBorder="1" applyAlignment="1">
      <alignment wrapText="1"/>
    </xf>
    <xf numFmtId="0" fontId="6" fillId="21" borderId="61" xfId="0" applyFont="1" applyFill="1" applyBorder="1" applyAlignment="1">
      <alignment wrapText="1"/>
    </xf>
    <xf numFmtId="2" fontId="10" fillId="5" borderId="64" xfId="0" applyNumberFormat="1" applyFont="1" applyFill="1" applyBorder="1" applyAlignment="1">
      <alignment horizontal="center"/>
    </xf>
    <xf numFmtId="2" fontId="10" fillId="28" borderId="65" xfId="0" applyNumberFormat="1" applyFont="1" applyFill="1" applyBorder="1"/>
    <xf numFmtId="2" fontId="10" fillId="28" borderId="62" xfId="0" applyNumberFormat="1" applyFont="1" applyFill="1" applyBorder="1"/>
    <xf numFmtId="2" fontId="10" fillId="28" borderId="64" xfId="0" applyNumberFormat="1" applyFont="1" applyFill="1" applyBorder="1"/>
    <xf numFmtId="2" fontId="6" fillId="15" borderId="65" xfId="0" applyNumberFormat="1" applyFont="1" applyFill="1" applyBorder="1"/>
    <xf numFmtId="2" fontId="10" fillId="0" borderId="65" xfId="0" applyNumberFormat="1" applyFont="1" applyBorder="1"/>
    <xf numFmtId="0" fontId="0" fillId="0" borderId="65" xfId="0" applyBorder="1"/>
    <xf numFmtId="0" fontId="1" fillId="15" borderId="32" xfId="0" applyFont="1" applyFill="1" applyBorder="1"/>
    <xf numFmtId="2" fontId="6" fillId="15" borderId="62" xfId="0" applyNumberFormat="1" applyFont="1" applyFill="1" applyBorder="1"/>
    <xf numFmtId="2" fontId="5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6" fillId="5" borderId="24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0" fillId="0" borderId="0" xfId="0" applyNumberFormat="1"/>
    <xf numFmtId="0" fontId="2" fillId="3" borderId="37" xfId="0" applyFont="1" applyFill="1" applyBorder="1" applyAlignment="1">
      <alignment horizontal="center" wrapText="1"/>
    </xf>
    <xf numFmtId="4" fontId="8" fillId="13" borderId="11" xfId="0" applyNumberFormat="1" applyFont="1" applyFill="1" applyBorder="1" applyAlignment="1">
      <alignment horizontal="center" vertical="center"/>
    </xf>
    <xf numFmtId="4" fontId="8" fillId="12" borderId="11" xfId="0" applyNumberFormat="1" applyFont="1" applyFill="1" applyBorder="1" applyAlignment="1">
      <alignment horizontal="center" vertical="center"/>
    </xf>
    <xf numFmtId="4" fontId="8" fillId="13" borderId="48" xfId="0" applyNumberFormat="1" applyFont="1" applyFill="1" applyBorder="1" applyAlignment="1">
      <alignment horizontal="center" vertical="center"/>
    </xf>
    <xf numFmtId="4" fontId="8" fillId="13" borderId="1" xfId="0" applyNumberFormat="1" applyFont="1" applyFill="1" applyBorder="1" applyAlignment="1">
      <alignment horizontal="center" vertical="center"/>
    </xf>
    <xf numFmtId="4" fontId="8" fillId="17" borderId="1" xfId="0" applyNumberFormat="1" applyFont="1" applyFill="1" applyBorder="1" applyAlignment="1">
      <alignment horizontal="center" vertical="center"/>
    </xf>
    <xf numFmtId="4" fontId="8" fillId="13" borderId="2" xfId="0" applyNumberFormat="1" applyFont="1" applyFill="1" applyBorder="1" applyAlignment="1">
      <alignment horizontal="center" vertical="center"/>
    </xf>
    <xf numFmtId="0" fontId="7" fillId="11" borderId="32" xfId="0" applyFont="1" applyFill="1" applyBorder="1" applyAlignment="1">
      <alignment horizontal="center" vertical="center" wrapText="1"/>
    </xf>
    <xf numFmtId="4" fontId="8" fillId="12" borderId="1" xfId="0" applyNumberFormat="1" applyFont="1" applyFill="1" applyBorder="1" applyAlignment="1">
      <alignment horizontal="center" vertical="center"/>
    </xf>
    <xf numFmtId="4" fontId="8" fillId="12" borderId="3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4" fontId="5" fillId="32" borderId="1" xfId="0" applyNumberFormat="1" applyFont="1" applyFill="1" applyBorder="1" applyAlignment="1">
      <alignment horizontal="center" vertical="center" wrapText="1"/>
    </xf>
    <xf numFmtId="4" fontId="5" fillId="11" borderId="1" xfId="0" applyNumberFormat="1" applyFont="1" applyFill="1" applyBorder="1" applyAlignment="1">
      <alignment horizontal="center" vertical="center" wrapText="1"/>
    </xf>
    <xf numFmtId="4" fontId="5" fillId="33" borderId="1" xfId="0" applyNumberFormat="1" applyFont="1" applyFill="1" applyBorder="1" applyAlignment="1">
      <alignment horizontal="center" vertical="center" wrapText="1"/>
    </xf>
    <xf numFmtId="4" fontId="5" fillId="34" borderId="1" xfId="0" applyNumberFormat="1" applyFont="1" applyFill="1" applyBorder="1" applyAlignment="1">
      <alignment horizontal="center" vertical="center" wrapText="1"/>
    </xf>
    <xf numFmtId="4" fontId="5" fillId="30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wrapText="1"/>
    </xf>
    <xf numFmtId="4" fontId="10" fillId="0" borderId="1" xfId="0" applyNumberFormat="1" applyFont="1" applyBorder="1"/>
    <xf numFmtId="4" fontId="8" fillId="27" borderId="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wrapText="1"/>
    </xf>
    <xf numFmtId="4" fontId="10" fillId="0" borderId="15" xfId="0" applyNumberFormat="1" applyFont="1" applyBorder="1"/>
    <xf numFmtId="4" fontId="8" fillId="27" borderId="58" xfId="0" applyNumberFormat="1" applyFont="1" applyFill="1" applyBorder="1" applyAlignment="1">
      <alignment horizontal="center" vertical="center"/>
    </xf>
    <xf numFmtId="4" fontId="8" fillId="27" borderId="11" xfId="0" applyNumberFormat="1" applyFont="1" applyFill="1" applyBorder="1" applyAlignment="1">
      <alignment horizontal="center" vertical="center"/>
    </xf>
    <xf numFmtId="4" fontId="8" fillId="27" borderId="48" xfId="0" applyNumberFormat="1" applyFont="1" applyFill="1" applyBorder="1" applyAlignment="1">
      <alignment horizontal="center" vertical="center"/>
    </xf>
    <xf numFmtId="4" fontId="10" fillId="28" borderId="48" xfId="0" applyNumberFormat="1" applyFont="1" applyFill="1" applyBorder="1"/>
    <xf numFmtId="4" fontId="10" fillId="28" borderId="1" xfId="0" applyNumberFormat="1" applyFont="1" applyFill="1" applyBorder="1"/>
    <xf numFmtId="4" fontId="10" fillId="28" borderId="15" xfId="0" applyNumberFormat="1" applyFont="1" applyFill="1" applyBorder="1"/>
    <xf numFmtId="4" fontId="8" fillId="27" borderId="3" xfId="0" applyNumberFormat="1" applyFont="1" applyFill="1" applyBorder="1" applyAlignment="1">
      <alignment horizontal="center" vertical="center"/>
    </xf>
    <xf numFmtId="4" fontId="8" fillId="27" borderId="2" xfId="0" applyNumberFormat="1" applyFont="1" applyFill="1" applyBorder="1" applyAlignment="1">
      <alignment horizontal="center" vertical="center"/>
    </xf>
    <xf numFmtId="4" fontId="10" fillId="28" borderId="2" xfId="0" applyNumberFormat="1" applyFont="1" applyFill="1" applyBorder="1"/>
    <xf numFmtId="4" fontId="8" fillId="27" borderId="0" xfId="0" applyNumberFormat="1" applyFont="1" applyFill="1" applyBorder="1" applyAlignment="1">
      <alignment horizontal="center" vertical="center" wrapText="1"/>
    </xf>
    <xf numFmtId="4" fontId="8" fillId="27" borderId="1" xfId="0" applyNumberFormat="1" applyFont="1" applyFill="1" applyBorder="1" applyAlignment="1">
      <alignment horizontal="center" vertical="center" wrapText="1"/>
    </xf>
    <xf numFmtId="4" fontId="8" fillId="27" borderId="3" xfId="0" applyNumberFormat="1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4" fontId="8" fillId="12" borderId="25" xfId="0" applyNumberFormat="1" applyFont="1" applyFill="1" applyBorder="1" applyAlignment="1">
      <alignment horizontal="center" vertical="center"/>
    </xf>
    <xf numFmtId="4" fontId="8" fillId="12" borderId="8" xfId="0" applyNumberFormat="1" applyFont="1" applyFill="1" applyBorder="1" applyAlignment="1">
      <alignment horizontal="center" vertical="center"/>
    </xf>
    <xf numFmtId="4" fontId="8" fillId="13" borderId="8" xfId="0" applyNumberFormat="1" applyFont="1" applyFill="1" applyBorder="1" applyAlignment="1">
      <alignment horizontal="center" vertical="center"/>
    </xf>
    <xf numFmtId="4" fontId="8" fillId="13" borderId="43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/>
    <xf numFmtId="4" fontId="10" fillId="0" borderId="67" xfId="0" applyNumberFormat="1" applyFont="1" applyBorder="1"/>
    <xf numFmtId="4" fontId="6" fillId="15" borderId="35" xfId="0" applyNumberFormat="1" applyFont="1" applyFill="1" applyBorder="1"/>
    <xf numFmtId="4" fontId="10" fillId="28" borderId="0" xfId="0" applyNumberFormat="1" applyFont="1" applyFill="1"/>
    <xf numFmtId="2" fontId="6" fillId="15" borderId="44" xfId="0" applyNumberFormat="1" applyFont="1" applyFill="1" applyBorder="1"/>
    <xf numFmtId="2" fontId="6" fillId="15" borderId="45" xfId="0" applyNumberFormat="1" applyFont="1" applyFill="1" applyBorder="1"/>
    <xf numFmtId="4" fontId="10" fillId="28" borderId="43" xfId="0" applyNumberFormat="1" applyFont="1" applyFill="1" applyBorder="1"/>
    <xf numFmtId="4" fontId="10" fillId="28" borderId="8" xfId="0" applyNumberFormat="1" applyFont="1" applyFill="1" applyBorder="1"/>
    <xf numFmtId="4" fontId="8" fillId="27" borderId="67" xfId="0" applyNumberFormat="1" applyFont="1" applyFill="1" applyBorder="1" applyAlignment="1">
      <alignment horizontal="center" vertical="center"/>
    </xf>
    <xf numFmtId="4" fontId="10" fillId="28" borderId="11" xfId="0" applyNumberFormat="1" applyFont="1" applyFill="1" applyBorder="1"/>
    <xf numFmtId="4" fontId="10" fillId="0" borderId="68" xfId="0" applyNumberFormat="1" applyFont="1" applyBorder="1"/>
    <xf numFmtId="4" fontId="5" fillId="14" borderId="35" xfId="0" applyNumberFormat="1" applyFont="1" applyFill="1" applyBorder="1" applyAlignment="1">
      <alignment horizontal="center" vertical="center"/>
    </xf>
    <xf numFmtId="4" fontId="6" fillId="15" borderId="53" xfId="0" applyNumberFormat="1" applyFont="1" applyFill="1" applyBorder="1"/>
    <xf numFmtId="4" fontId="5" fillId="14" borderId="49" xfId="0" applyNumberFormat="1" applyFont="1" applyFill="1" applyBorder="1" applyAlignment="1">
      <alignment horizontal="center" vertical="center"/>
    </xf>
    <xf numFmtId="4" fontId="8" fillId="27" borderId="43" xfId="0" applyNumberFormat="1" applyFont="1" applyFill="1" applyBorder="1" applyAlignment="1">
      <alignment horizontal="center" vertical="center"/>
    </xf>
    <xf numFmtId="0" fontId="0" fillId="0" borderId="7" xfId="0" applyBorder="1"/>
    <xf numFmtId="4" fontId="8" fillId="27" borderId="25" xfId="0" applyNumberFormat="1" applyFont="1" applyFill="1" applyBorder="1" applyAlignment="1">
      <alignment horizontal="center" vertical="center"/>
    </xf>
    <xf numFmtId="4" fontId="8" fillId="27" borderId="8" xfId="0" applyNumberFormat="1" applyFont="1" applyFill="1" applyBorder="1" applyAlignment="1">
      <alignment horizontal="center" vertical="center"/>
    </xf>
    <xf numFmtId="4" fontId="8" fillId="27" borderId="11" xfId="0" applyNumberFormat="1" applyFont="1" applyFill="1" applyBorder="1" applyAlignment="1">
      <alignment horizontal="center" vertical="center" wrapText="1"/>
    </xf>
    <xf numFmtId="4" fontId="5" fillId="14" borderId="51" xfId="0" applyNumberFormat="1" applyFont="1" applyFill="1" applyBorder="1" applyAlignment="1">
      <alignment horizontal="center" vertical="center"/>
    </xf>
    <xf numFmtId="4" fontId="8" fillId="27" borderId="25" xfId="0" applyNumberFormat="1" applyFont="1" applyFill="1" applyBorder="1" applyAlignment="1">
      <alignment horizontal="center" vertical="center" wrapText="1"/>
    </xf>
    <xf numFmtId="4" fontId="8" fillId="27" borderId="8" xfId="0" applyNumberFormat="1" applyFont="1" applyFill="1" applyBorder="1" applyAlignment="1">
      <alignment horizontal="center" vertical="center" wrapText="1"/>
    </xf>
    <xf numFmtId="4" fontId="7" fillId="28" borderId="8" xfId="0" applyNumberFormat="1" applyFont="1" applyFill="1" applyBorder="1"/>
    <xf numFmtId="0" fontId="7" fillId="7" borderId="14" xfId="0" applyFont="1" applyFill="1" applyBorder="1" applyAlignment="1">
      <alignment horizontal="center" vertical="center" wrapText="1"/>
    </xf>
    <xf numFmtId="4" fontId="8" fillId="12" borderId="58" xfId="0" applyNumberFormat="1" applyFont="1" applyFill="1" applyBorder="1" applyAlignment="1">
      <alignment horizontal="center" vertical="center"/>
    </xf>
    <xf numFmtId="4" fontId="10" fillId="0" borderId="11" xfId="0" applyNumberFormat="1" applyFont="1" applyBorder="1"/>
    <xf numFmtId="4" fontId="5" fillId="14" borderId="49" xfId="0" applyNumberFormat="1" applyFont="1" applyFill="1" applyBorder="1" applyAlignment="1">
      <alignment horizontal="center" vertical="center" wrapText="1"/>
    </xf>
    <xf numFmtId="4" fontId="5" fillId="14" borderId="35" xfId="0" applyNumberFormat="1" applyFont="1" applyFill="1" applyBorder="1" applyAlignment="1">
      <alignment horizontal="center" vertical="center" wrapText="1"/>
    </xf>
    <xf numFmtId="4" fontId="6" fillId="15" borderId="50" xfId="0" applyNumberFormat="1" applyFont="1" applyFill="1" applyBorder="1"/>
    <xf numFmtId="4" fontId="6" fillId="15" borderId="51" xfId="0" applyNumberFormat="1" applyFont="1" applyFill="1" applyBorder="1"/>
    <xf numFmtId="4" fontId="6" fillId="5" borderId="35" xfId="0" applyNumberFormat="1" applyFont="1" applyFill="1" applyBorder="1"/>
    <xf numFmtId="0" fontId="6" fillId="5" borderId="5" xfId="0" applyFont="1" applyFill="1" applyBorder="1"/>
    <xf numFmtId="0" fontId="6" fillId="5" borderId="35" xfId="0" applyFont="1" applyFill="1" applyBorder="1"/>
    <xf numFmtId="4" fontId="6" fillId="5" borderId="53" xfId="0" applyNumberFormat="1" applyFont="1" applyFill="1" applyBorder="1"/>
    <xf numFmtId="0" fontId="6" fillId="28" borderId="0" xfId="0" applyFont="1" applyFill="1" applyBorder="1" applyAlignment="1">
      <alignment horizontal="center" wrapText="1"/>
    </xf>
    <xf numFmtId="0" fontId="6" fillId="28" borderId="0" xfId="0" applyFont="1" applyFill="1" applyBorder="1" applyAlignment="1">
      <alignment wrapText="1"/>
    </xf>
    <xf numFmtId="2" fontId="1" fillId="15" borderId="44" xfId="0" applyNumberFormat="1" applyFont="1" applyFill="1" applyBorder="1"/>
    <xf numFmtId="2" fontId="1" fillId="15" borderId="45" xfId="0" applyNumberFormat="1" applyFont="1" applyFill="1" applyBorder="1"/>
    <xf numFmtId="0" fontId="1" fillId="5" borderId="47" xfId="0" applyFont="1" applyFill="1" applyBorder="1"/>
    <xf numFmtId="0" fontId="6" fillId="0" borderId="59" xfId="0" applyFont="1" applyBorder="1"/>
    <xf numFmtId="0" fontId="6" fillId="0" borderId="44" xfId="0" applyFont="1" applyBorder="1"/>
    <xf numFmtId="0" fontId="6" fillId="0" borderId="45" xfId="0" applyFont="1" applyFill="1" applyBorder="1"/>
    <xf numFmtId="0" fontId="10" fillId="23" borderId="39" xfId="0" applyFont="1" applyFill="1" applyBorder="1" applyAlignment="1">
      <alignment wrapText="1"/>
    </xf>
    <xf numFmtId="2" fontId="10" fillId="23" borderId="40" xfId="0" applyNumberFormat="1" applyFont="1" applyFill="1" applyBorder="1" applyAlignment="1">
      <alignment horizontal="right" wrapText="1"/>
    </xf>
    <xf numFmtId="2" fontId="10" fillId="23" borderId="40" xfId="0" applyNumberFormat="1" applyFont="1" applyFill="1" applyBorder="1"/>
    <xf numFmtId="0" fontId="10" fillId="23" borderId="16" xfId="0" applyFont="1" applyFill="1" applyBorder="1" applyAlignment="1">
      <alignment wrapText="1"/>
    </xf>
    <xf numFmtId="2" fontId="10" fillId="23" borderId="1" xfId="0" applyNumberFormat="1" applyFont="1" applyFill="1" applyBorder="1" applyAlignment="1">
      <alignment horizontal="right" wrapText="1"/>
    </xf>
    <xf numFmtId="9" fontId="10" fillId="23" borderId="1" xfId="1" applyFont="1" applyFill="1" applyBorder="1"/>
    <xf numFmtId="9" fontId="10" fillId="23" borderId="65" xfId="1" applyFont="1" applyFill="1" applyBorder="1"/>
    <xf numFmtId="0" fontId="10" fillId="35" borderId="16" xfId="0" applyFont="1" applyFill="1" applyBorder="1" applyAlignment="1">
      <alignment wrapText="1"/>
    </xf>
    <xf numFmtId="2" fontId="10" fillId="35" borderId="1" xfId="0" applyNumberFormat="1" applyFont="1" applyFill="1" applyBorder="1" applyAlignment="1">
      <alignment horizontal="right" wrapText="1"/>
    </xf>
    <xf numFmtId="2" fontId="10" fillId="35" borderId="1" xfId="0" applyNumberFormat="1" applyFont="1" applyFill="1" applyBorder="1"/>
    <xf numFmtId="9" fontId="10" fillId="35" borderId="1" xfId="1" applyFont="1" applyFill="1" applyBorder="1"/>
    <xf numFmtId="9" fontId="10" fillId="35" borderId="65" xfId="1" applyFont="1" applyFill="1" applyBorder="1"/>
    <xf numFmtId="0" fontId="10" fillId="22" borderId="16" xfId="0" applyFont="1" applyFill="1" applyBorder="1" applyAlignment="1">
      <alignment wrapText="1"/>
    </xf>
    <xf numFmtId="2" fontId="8" fillId="26" borderId="1" xfId="0" applyNumberFormat="1" applyFont="1" applyFill="1" applyBorder="1" applyAlignment="1">
      <alignment horizontal="right" vertical="center" wrapText="1"/>
    </xf>
    <xf numFmtId="2" fontId="10" fillId="22" borderId="1" xfId="0" applyNumberFormat="1" applyFont="1" applyFill="1" applyBorder="1"/>
    <xf numFmtId="9" fontId="10" fillId="22" borderId="1" xfId="1" applyFont="1" applyFill="1" applyBorder="1"/>
    <xf numFmtId="9" fontId="10" fillId="22" borderId="65" xfId="1" applyFont="1" applyFill="1" applyBorder="1"/>
    <xf numFmtId="0" fontId="10" fillId="24" borderId="16" xfId="0" applyFont="1" applyFill="1" applyBorder="1" applyAlignment="1">
      <alignment horizontal="left" wrapText="1"/>
    </xf>
    <xf numFmtId="2" fontId="10" fillId="24" borderId="1" xfId="0" applyNumberFormat="1" applyFont="1" applyFill="1" applyBorder="1" applyAlignment="1">
      <alignment horizontal="right" wrapText="1"/>
    </xf>
    <xf numFmtId="2" fontId="10" fillId="24" borderId="1" xfId="0" applyNumberFormat="1" applyFont="1" applyFill="1" applyBorder="1"/>
    <xf numFmtId="0" fontId="10" fillId="24" borderId="16" xfId="0" applyFont="1" applyFill="1" applyBorder="1" applyAlignment="1">
      <alignment wrapText="1"/>
    </xf>
    <xf numFmtId="2" fontId="10" fillId="24" borderId="8" xfId="0" applyNumberFormat="1" applyFont="1" applyFill="1" applyBorder="1" applyAlignment="1">
      <alignment horizontal="right" wrapText="1"/>
    </xf>
    <xf numFmtId="9" fontId="10" fillId="24" borderId="8" xfId="1" applyFont="1" applyFill="1" applyBorder="1"/>
    <xf numFmtId="9" fontId="10" fillId="24" borderId="62" xfId="1" applyFont="1" applyFill="1" applyBorder="1"/>
    <xf numFmtId="2" fontId="10" fillId="20" borderId="1" xfId="0" applyNumberFormat="1" applyFont="1" applyFill="1" applyBorder="1" applyAlignment="1">
      <alignment horizontal="right" wrapText="1"/>
    </xf>
    <xf numFmtId="0" fontId="10" fillId="20" borderId="16" xfId="0" applyFont="1" applyFill="1" applyBorder="1" applyAlignment="1">
      <alignment wrapText="1"/>
    </xf>
    <xf numFmtId="0" fontId="10" fillId="20" borderId="22" xfId="0" applyFont="1" applyFill="1" applyBorder="1" applyAlignment="1">
      <alignment wrapText="1"/>
    </xf>
    <xf numFmtId="2" fontId="10" fillId="20" borderId="23" xfId="0" applyNumberFormat="1" applyFont="1" applyFill="1" applyBorder="1" applyAlignment="1">
      <alignment horizontal="right" wrapText="1"/>
    </xf>
    <xf numFmtId="9" fontId="10" fillId="20" borderId="23" xfId="1" applyFont="1" applyFill="1" applyBorder="1"/>
    <xf numFmtId="9" fontId="10" fillId="20" borderId="47" xfId="1" applyFont="1" applyFill="1" applyBorder="1"/>
    <xf numFmtId="4" fontId="10" fillId="23" borderId="61" xfId="0" applyNumberFormat="1" applyFont="1" applyFill="1" applyBorder="1"/>
    <xf numFmtId="4" fontId="10" fillId="35" borderId="65" xfId="0" applyNumberFormat="1" applyFont="1" applyFill="1" applyBorder="1"/>
    <xf numFmtId="4" fontId="10" fillId="22" borderId="65" xfId="0" applyNumberFormat="1" applyFont="1" applyFill="1" applyBorder="1"/>
    <xf numFmtId="4" fontId="10" fillId="24" borderId="65" xfId="0" applyNumberFormat="1" applyFont="1" applyFill="1" applyBorder="1"/>
    <xf numFmtId="4" fontId="10" fillId="20" borderId="65" xfId="0" applyNumberFormat="1" applyFont="1" applyFill="1" applyBorder="1"/>
    <xf numFmtId="0" fontId="5" fillId="25" borderId="36" xfId="0" applyFont="1" applyFill="1" applyBorder="1" applyAlignment="1">
      <alignment horizontal="left" vertical="center" wrapText="1"/>
    </xf>
    <xf numFmtId="0" fontId="1" fillId="21" borderId="61" xfId="0" applyFont="1" applyFill="1" applyBorder="1" applyAlignment="1">
      <alignment wrapText="1"/>
    </xf>
    <xf numFmtId="0" fontId="0" fillId="5" borderId="0" xfId="0" applyFill="1" applyBorder="1"/>
    <xf numFmtId="0" fontId="0" fillId="5" borderId="55" xfId="0" applyFill="1" applyBorder="1"/>
    <xf numFmtId="2" fontId="1" fillId="22" borderId="65" xfId="0" applyNumberFormat="1" applyFont="1" applyFill="1" applyBorder="1" applyAlignment="1">
      <alignment horizontal="center" wrapText="1"/>
    </xf>
    <xf numFmtId="2" fontId="0" fillId="28" borderId="65" xfId="0" applyNumberFormat="1" applyFont="1" applyFill="1" applyBorder="1"/>
    <xf numFmtId="2" fontId="0" fillId="28" borderId="62" xfId="0" applyNumberFormat="1" applyFont="1" applyFill="1" applyBorder="1"/>
    <xf numFmtId="2" fontId="0" fillId="28" borderId="64" xfId="0" applyNumberFormat="1" applyFont="1" applyFill="1" applyBorder="1"/>
    <xf numFmtId="0" fontId="5" fillId="19" borderId="4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 wrapText="1"/>
    </xf>
    <xf numFmtId="0" fontId="2" fillId="14" borderId="30" xfId="0" applyFont="1" applyFill="1" applyBorder="1" applyAlignment="1">
      <alignment vertical="center" wrapText="1"/>
    </xf>
    <xf numFmtId="0" fontId="10" fillId="5" borderId="0" xfId="0" applyFont="1" applyFill="1" applyBorder="1"/>
    <xf numFmtId="0" fontId="10" fillId="5" borderId="55" xfId="0" applyFont="1" applyFill="1" applyBorder="1"/>
    <xf numFmtId="2" fontId="6" fillId="22" borderId="65" xfId="0" applyNumberFormat="1" applyFont="1" applyFill="1" applyBorder="1" applyAlignment="1">
      <alignment horizontal="center" wrapText="1"/>
    </xf>
    <xf numFmtId="0" fontId="6" fillId="5" borderId="47" xfId="0" applyFont="1" applyFill="1" applyBorder="1"/>
    <xf numFmtId="0" fontId="1" fillId="0" borderId="1" xfId="0" applyFont="1" applyBorder="1"/>
    <xf numFmtId="0" fontId="1" fillId="5" borderId="21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7" fillId="16" borderId="17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7" fillId="16" borderId="18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3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21" borderId="6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5" fillId="25" borderId="5" xfId="0" applyFont="1" applyFill="1" applyBorder="1" applyAlignment="1">
      <alignment horizontal="left" vertical="center" wrapText="1"/>
    </xf>
    <xf numFmtId="0" fontId="5" fillId="25" borderId="35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4" borderId="39" xfId="0" applyFont="1" applyFill="1" applyBorder="1" applyAlignment="1">
      <alignment horizontal="center" vertical="center" wrapText="1"/>
    </xf>
    <xf numFmtId="0" fontId="2" fillId="14" borderId="40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2" fillId="14" borderId="26" xfId="0" applyFont="1" applyFill="1" applyBorder="1" applyAlignment="1">
      <alignment horizontal="center" vertical="center" wrapText="1"/>
    </xf>
    <xf numFmtId="0" fontId="2" fillId="14" borderId="36" xfId="0" applyFont="1" applyFill="1" applyBorder="1" applyAlignment="1">
      <alignment horizontal="center" vertical="center" wrapText="1"/>
    </xf>
    <xf numFmtId="0" fontId="2" fillId="14" borderId="54" xfId="0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horizontal="left" vertical="center" wrapText="1"/>
    </xf>
    <xf numFmtId="0" fontId="5" fillId="19" borderId="35" xfId="0" applyFont="1" applyFill="1" applyBorder="1" applyAlignment="1">
      <alignment horizontal="left" vertical="center" wrapText="1"/>
    </xf>
    <xf numFmtId="0" fontId="5" fillId="19" borderId="3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  <xf numFmtId="0" fontId="6" fillId="18" borderId="18" xfId="0" applyFont="1" applyFill="1" applyBorder="1" applyAlignment="1">
      <alignment horizontal="center" wrapText="1"/>
    </xf>
    <xf numFmtId="0" fontId="6" fillId="18" borderId="9" xfId="0" applyFont="1" applyFill="1" applyBorder="1" applyAlignment="1">
      <alignment horizontal="center" wrapText="1"/>
    </xf>
    <xf numFmtId="0" fontId="6" fillId="18" borderId="17" xfId="0" applyFont="1" applyFill="1" applyBorder="1" applyAlignment="1">
      <alignment horizont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2" fillId="14" borderId="49" xfId="0" applyFont="1" applyFill="1" applyBorder="1" applyAlignment="1">
      <alignment horizontal="center" vertical="center" wrapText="1"/>
    </xf>
    <xf numFmtId="0" fontId="6" fillId="21" borderId="65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6" fillId="2" borderId="62" xfId="0" applyFont="1" applyFill="1" applyBorder="1" applyAlignment="1">
      <alignment horizontal="center" wrapText="1"/>
    </xf>
    <xf numFmtId="0" fontId="6" fillId="2" borderId="63" xfId="0" applyFont="1" applyFill="1" applyBorder="1" applyAlignment="1">
      <alignment horizontal="center" wrapText="1"/>
    </xf>
    <xf numFmtId="0" fontId="6" fillId="2" borderId="64" xfId="0" applyFont="1" applyFill="1" applyBorder="1" applyAlignment="1">
      <alignment horizont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9" xfId="0" applyFont="1" applyFill="1" applyBorder="1" applyAlignment="1">
      <alignment horizontal="center" vertical="center" wrapText="1"/>
    </xf>
    <xf numFmtId="0" fontId="13" fillId="14" borderId="53" xfId="0" applyFont="1" applyFill="1" applyBorder="1" applyAlignment="1">
      <alignment horizontal="center" vertical="center" wrapText="1"/>
    </xf>
    <xf numFmtId="0" fontId="15" fillId="16" borderId="19" xfId="0" applyFont="1" applyFill="1" applyBorder="1" applyAlignment="1">
      <alignment horizontal="center" vertical="center" wrapText="1"/>
    </xf>
    <xf numFmtId="0" fontId="15" fillId="16" borderId="7" xfId="0" applyFont="1" applyFill="1" applyBorder="1" applyAlignment="1">
      <alignment horizontal="center" vertical="center" wrapText="1"/>
    </xf>
    <xf numFmtId="0" fontId="15" fillId="16" borderId="18" xfId="0" applyFont="1" applyFill="1" applyBorder="1" applyAlignment="1">
      <alignment horizontal="center" vertical="center" wrapText="1"/>
    </xf>
    <xf numFmtId="0" fontId="15" fillId="16" borderId="9" xfId="0" applyFont="1" applyFill="1" applyBorder="1" applyAlignment="1">
      <alignment horizontal="center" vertical="center" wrapText="1"/>
    </xf>
    <xf numFmtId="0" fontId="15" fillId="16" borderId="17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7" fillId="11" borderId="17" xfId="0" applyFont="1" applyFill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5" fillId="16" borderId="29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12" fillId="27" borderId="5" xfId="0" applyFont="1" applyFill="1" applyBorder="1" applyAlignment="1">
      <alignment horizontal="left" vertical="center" wrapText="1"/>
    </xf>
    <xf numFmtId="0" fontId="12" fillId="27" borderId="3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6" fillId="2" borderId="56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60" xfId="0" applyFont="1" applyFill="1" applyBorder="1" applyAlignment="1">
      <alignment horizont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/>
    </xf>
    <xf numFmtId="0" fontId="2" fillId="14" borderId="4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1" borderId="44" xfId="0" applyFont="1" applyFill="1" applyBorder="1" applyAlignment="1">
      <alignment horizontal="center" wrapText="1"/>
    </xf>
    <xf numFmtId="0" fontId="6" fillId="21" borderId="11" xfId="0" applyFont="1" applyFill="1" applyBorder="1" applyAlignment="1">
      <alignment horizontal="center" wrapText="1"/>
    </xf>
    <xf numFmtId="0" fontId="6" fillId="21" borderId="66" xfId="0" applyFont="1" applyFill="1" applyBorder="1" applyAlignment="1">
      <alignment horizontal="center" wrapText="1"/>
    </xf>
    <xf numFmtId="0" fontId="6" fillId="21" borderId="48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32" borderId="3" xfId="0" applyFont="1" applyFill="1" applyBorder="1" applyAlignment="1">
      <alignment horizontal="center" vertical="center" wrapText="1"/>
    </xf>
    <xf numFmtId="0" fontId="8" fillId="32" borderId="25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33" borderId="1" xfId="0" applyFont="1" applyFill="1" applyBorder="1" applyAlignment="1">
      <alignment horizontal="center" vertical="center" wrapText="1"/>
    </xf>
    <xf numFmtId="0" fontId="8" fillId="33" borderId="8" xfId="0" applyFont="1" applyFill="1" applyBorder="1" applyAlignment="1">
      <alignment horizontal="center" vertical="center" wrapText="1"/>
    </xf>
    <xf numFmtId="0" fontId="8" fillId="34" borderId="1" xfId="0" applyFont="1" applyFill="1" applyBorder="1" applyAlignment="1">
      <alignment horizontal="center" vertical="center" wrapText="1"/>
    </xf>
    <xf numFmtId="0" fontId="8" fillId="34" borderId="8" xfId="0" applyFont="1" applyFill="1" applyBorder="1" applyAlignment="1">
      <alignment horizontal="center" vertical="center" wrapText="1"/>
    </xf>
    <xf numFmtId="0" fontId="8" fillId="30" borderId="1" xfId="0" applyFont="1" applyFill="1" applyBorder="1" applyAlignment="1">
      <alignment horizontal="center" vertical="center" wrapText="1"/>
    </xf>
    <xf numFmtId="0" fontId="8" fillId="30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21" borderId="34" xfId="0" applyFont="1" applyFill="1" applyBorder="1" applyAlignment="1">
      <alignment horizontal="center" wrapText="1"/>
    </xf>
    <xf numFmtId="0" fontId="6" fillId="21" borderId="28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29" borderId="7" xfId="0" applyFont="1" applyFill="1" applyBorder="1" applyAlignment="1">
      <alignment horizontal="center" vertical="center" wrapText="1"/>
    </xf>
    <xf numFmtId="0" fontId="3" fillId="29" borderId="55" xfId="0" applyFont="1" applyFill="1" applyBorder="1" applyAlignment="1">
      <alignment horizontal="center" vertical="center" wrapText="1"/>
    </xf>
    <xf numFmtId="0" fontId="8" fillId="30" borderId="7" xfId="0" applyFont="1" applyFill="1" applyBorder="1" applyAlignment="1">
      <alignment horizontal="center" vertical="center" wrapText="1"/>
    </xf>
    <xf numFmtId="0" fontId="8" fillId="30" borderId="0" xfId="0" applyFont="1" applyFill="1" applyBorder="1" applyAlignment="1">
      <alignment horizontal="center" vertical="center" wrapText="1"/>
    </xf>
    <xf numFmtId="0" fontId="8" fillId="30" borderId="55" xfId="0" applyFont="1" applyFill="1" applyBorder="1" applyAlignment="1">
      <alignment horizontal="center" vertical="center" wrapText="1"/>
    </xf>
    <xf numFmtId="0" fontId="5" fillId="31" borderId="7" xfId="0" applyFont="1" applyFill="1" applyBorder="1" applyAlignment="1">
      <alignment horizontal="center" vertical="center" wrapText="1"/>
    </xf>
    <xf numFmtId="0" fontId="5" fillId="31" borderId="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</cellXfs>
  <cellStyles count="6">
    <cellStyle name="Hipersaite" xfId="2" builtinId="8" hidden="1"/>
    <cellStyle name="Hipersaite" xfId="4" builtinId="8" hidden="1"/>
    <cellStyle name="Izmantota hipersaite" xfId="3" builtinId="9" hidden="1"/>
    <cellStyle name="Izmantota hipersaite" xfId="5" builtinId="9" hidden="1"/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Sheet7!$H$3</c:f>
              <c:strCache>
                <c:ptCount val="1"/>
                <c:pt idx="0">
                  <c:v>Kaigu purvs. Melleņu audzēšana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Sheet7!$I$2</c:f>
              <c:strCache>
                <c:ptCount val="1"/>
                <c:pt idx="0">
                  <c:v>TEV</c:v>
                </c:pt>
              </c:strCache>
            </c:strRef>
          </c:cat>
          <c:val>
            <c:numRef>
              <c:f>Sheet7!$I$3</c:f>
              <c:numCache>
                <c:formatCode>0.00</c:formatCode>
                <c:ptCount val="1"/>
                <c:pt idx="0">
                  <c:v>54167.346505683854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D-4207-B4D0-0CE11D145267}"/>
            </c:ext>
          </c:extLst>
        </c:ser>
        <c:ser>
          <c:idx val="1"/>
          <c:order val="1"/>
          <c:tx>
            <c:strRef>
              <c:f>Sheet7!$H$4</c:f>
              <c:strCache>
                <c:ptCount val="1"/>
                <c:pt idx="0">
                  <c:v>Kaigu purvs. Enerģētiskās koksnes audzēšana.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Sheet7!$I$2</c:f>
              <c:strCache>
                <c:ptCount val="1"/>
                <c:pt idx="0">
                  <c:v>TEV</c:v>
                </c:pt>
              </c:strCache>
            </c:strRef>
          </c:cat>
          <c:val>
            <c:numRef>
              <c:f>Sheet7!$I$4</c:f>
              <c:numCache>
                <c:formatCode>0.00</c:formatCode>
                <c:ptCount val="1"/>
                <c:pt idx="0">
                  <c:v>183431.7747138486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D-4207-B4D0-0CE11D145267}"/>
            </c:ext>
          </c:extLst>
        </c:ser>
        <c:ser>
          <c:idx val="2"/>
          <c:order val="2"/>
          <c:tx>
            <c:strRef>
              <c:f>Sheet7!$H$5</c:f>
              <c:strCache>
                <c:ptCount val="1"/>
                <c:pt idx="0">
                  <c:v>Lielais Ķemeru tīrelis. Sfagnu audzēšana.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Sheet7!$I$2</c:f>
              <c:strCache>
                <c:ptCount val="1"/>
                <c:pt idx="0">
                  <c:v>TEV</c:v>
                </c:pt>
              </c:strCache>
            </c:strRef>
          </c:cat>
          <c:val>
            <c:numRef>
              <c:f>Sheet7!$I$5</c:f>
              <c:numCache>
                <c:formatCode>0.00</c:formatCode>
                <c:ptCount val="1"/>
                <c:pt idx="0">
                  <c:v>13998.233887159102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D-4207-B4D0-0CE11D145267}"/>
            </c:ext>
          </c:extLst>
        </c:ser>
        <c:ser>
          <c:idx val="3"/>
          <c:order val="3"/>
          <c:tx>
            <c:strRef>
              <c:f>Sheet7!$H$6</c:f>
              <c:strCache>
                <c:ptCount val="1"/>
                <c:pt idx="0">
                  <c:v>Kaudzīšu purvs. Dzērveņu audzēšana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Sheet7!$I$2</c:f>
              <c:strCache>
                <c:ptCount val="1"/>
                <c:pt idx="0">
                  <c:v>TEV</c:v>
                </c:pt>
              </c:strCache>
            </c:strRef>
          </c:cat>
          <c:val>
            <c:numRef>
              <c:f>Sheet7!$I$6</c:f>
              <c:numCache>
                <c:formatCode>0.00</c:formatCode>
                <c:ptCount val="1"/>
                <c:pt idx="0">
                  <c:v>33269.271669840069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8D-4207-B4D0-0CE11D145267}"/>
            </c:ext>
          </c:extLst>
        </c:ser>
        <c:ser>
          <c:idx val="4"/>
          <c:order val="4"/>
          <c:tx>
            <c:strRef>
              <c:f>Sheet7!$H$7</c:f>
              <c:strCache>
                <c:ptCount val="1"/>
                <c:pt idx="0">
                  <c:v>Laugas purvs. Teritorijas renaturalizācija.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Sheet7!$I$2</c:f>
              <c:strCache>
                <c:ptCount val="1"/>
                <c:pt idx="0">
                  <c:v>TEV</c:v>
                </c:pt>
              </c:strCache>
            </c:strRef>
          </c:cat>
          <c:val>
            <c:numRef>
              <c:f>Sheet7!$I$7</c:f>
              <c:numCache>
                <c:formatCode>0.00</c:formatCode>
                <c:ptCount val="1"/>
                <c:pt idx="0">
                  <c:v>91969.594372328414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8D-4207-B4D0-0CE11D14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205256"/>
        <c:axId val="2131984936"/>
      </c:barChart>
      <c:catAx>
        <c:axId val="213220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1984936"/>
        <c:crosses val="autoZero"/>
        <c:auto val="1"/>
        <c:lblAlgn val="ctr"/>
        <c:lblOffset val="100"/>
        <c:noMultiLvlLbl val="0"/>
      </c:catAx>
      <c:valAx>
        <c:axId val="213198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22052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Sheet7!$B$2</c:f>
              <c:strCache>
                <c:ptCount val="1"/>
                <c:pt idx="0">
                  <c:v>Apgādes EP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Sheet7!$A$3:$A$7</c:f>
              <c:strCache>
                <c:ptCount val="5"/>
                <c:pt idx="0">
                  <c:v>Kaigu purvs. Melleņu audzēšana</c:v>
                </c:pt>
                <c:pt idx="1">
                  <c:v>Kaigu purvs. Enerģētiskās koksnes audzēšana.</c:v>
                </c:pt>
                <c:pt idx="2">
                  <c:v>Lielais Ķemeru tīrelis. Sfagnu audzēšana.</c:v>
                </c:pt>
                <c:pt idx="3">
                  <c:v>Kaudzīšu purvs. Dzērveņu audzēšana</c:v>
                </c:pt>
                <c:pt idx="4">
                  <c:v>Laugas purvs. Teritorijas renaturalizācija.</c:v>
                </c:pt>
              </c:strCache>
            </c:strRef>
          </c:cat>
          <c:val>
            <c:numRef>
              <c:f>Sheet7!$B$3:$B$7</c:f>
              <c:numCache>
                <c:formatCode>0.00</c:formatCode>
                <c:ptCount val="5"/>
                <c:pt idx="0">
                  <c:v>18079.470198675495</c:v>
                </c:pt>
                <c:pt idx="1">
                  <c:v>175147.38466092211</c:v>
                </c:pt>
                <c:pt idx="2">
                  <c:v>96.999136442141619</c:v>
                </c:pt>
                <c:pt idx="3">
                  <c:v>5189.1891891891892</c:v>
                </c:pt>
                <c:pt idx="4">
                  <c:v>28060.229072491962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8-499F-9375-3BE735F66F2C}"/>
            </c:ext>
          </c:extLst>
        </c:ser>
        <c:ser>
          <c:idx val="1"/>
          <c:order val="1"/>
          <c:tx>
            <c:strRef>
              <c:f>Sheet7!$C$2</c:f>
              <c:strCache>
                <c:ptCount val="1"/>
                <c:pt idx="0">
                  <c:v>Regulējošie 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Sheet7!$A$3:$A$7</c:f>
              <c:strCache>
                <c:ptCount val="5"/>
                <c:pt idx="0">
                  <c:v>Kaigu purvs. Melleņu audzēšana</c:v>
                </c:pt>
                <c:pt idx="1">
                  <c:v>Kaigu purvs. Enerģētiskās koksnes audzēšana.</c:v>
                </c:pt>
                <c:pt idx="2">
                  <c:v>Lielais Ķemeru tīrelis. Sfagnu audzēšana.</c:v>
                </c:pt>
                <c:pt idx="3">
                  <c:v>Kaudzīšu purvs. Dzērveņu audzēšana</c:v>
                </c:pt>
                <c:pt idx="4">
                  <c:v>Laugas purvs. Teritorijas renaturalizācija.</c:v>
                </c:pt>
              </c:strCache>
            </c:strRef>
          </c:cat>
          <c:val>
            <c:numRef>
              <c:f>Sheet7!$C$3:$C$7</c:f>
              <c:numCache>
                <c:formatCode>0.00</c:formatCode>
                <c:ptCount val="5"/>
                <c:pt idx="0">
                  <c:v>36086.984850054716</c:v>
                </c:pt>
                <c:pt idx="1">
                  <c:v>8284.1565801957149</c:v>
                </c:pt>
                <c:pt idx="2">
                  <c:v>13894.824750716962</c:v>
                </c:pt>
                <c:pt idx="3">
                  <c:v>28077.137345515741</c:v>
                </c:pt>
                <c:pt idx="4">
                  <c:v>63753.681072865547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8-499F-9375-3BE735F66F2C}"/>
            </c:ext>
          </c:extLst>
        </c:ser>
        <c:ser>
          <c:idx val="2"/>
          <c:order val="2"/>
          <c:tx>
            <c:strRef>
              <c:f>Sheet7!$D$2</c:f>
              <c:strCache>
                <c:ptCount val="1"/>
                <c:pt idx="0">
                  <c:v>Kultūras EP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Sheet7!$A$3:$A$7</c:f>
              <c:strCache>
                <c:ptCount val="5"/>
                <c:pt idx="0">
                  <c:v>Kaigu purvs. Melleņu audzēšana</c:v>
                </c:pt>
                <c:pt idx="1">
                  <c:v>Kaigu purvs. Enerģētiskās koksnes audzēšana.</c:v>
                </c:pt>
                <c:pt idx="2">
                  <c:v>Lielais Ķemeru tīrelis. Sfagnu audzēšana.</c:v>
                </c:pt>
                <c:pt idx="3">
                  <c:v>Kaudzīšu purvs. Dzērveņu audzēšana</c:v>
                </c:pt>
                <c:pt idx="4">
                  <c:v>Laugas purvs. Teritorijas renaturalizācija.</c:v>
                </c:pt>
              </c:strCache>
            </c:strRef>
          </c:cat>
          <c:val>
            <c:numRef>
              <c:f>Sheet7!$D$3:$D$7</c:f>
              <c:numCache>
                <c:formatCode>0.00</c:formatCode>
                <c:ptCount val="5"/>
                <c:pt idx="0">
                  <c:v>0.8914569536423842</c:v>
                </c:pt>
                <c:pt idx="1">
                  <c:v>0.23347273077664288</c:v>
                </c:pt>
                <c:pt idx="2">
                  <c:v>6.41</c:v>
                </c:pt>
                <c:pt idx="3">
                  <c:v>2.9451351351351351</c:v>
                </c:pt>
                <c:pt idx="4">
                  <c:v>155.68422697090173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28-499F-9375-3BE735F66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088232"/>
        <c:axId val="2061585240"/>
      </c:barChart>
      <c:catAx>
        <c:axId val="21170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61585240"/>
        <c:crosses val="autoZero"/>
        <c:auto val="1"/>
        <c:lblAlgn val="ctr"/>
        <c:lblOffset val="100"/>
        <c:noMultiLvlLbl val="0"/>
      </c:catAx>
      <c:valAx>
        <c:axId val="206158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17088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619124</xdr:colOff>
      <xdr:row>10</xdr:row>
      <xdr:rowOff>155575</xdr:rowOff>
    </xdr:from>
    <xdr:to>
      <xdr:col>11</xdr:col>
      <xdr:colOff>419099</xdr:colOff>
      <xdr:row>29</xdr:row>
      <xdr:rowOff>117475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679450</xdr:colOff>
      <xdr:row>16</xdr:row>
      <xdr:rowOff>34925</xdr:rowOff>
    </xdr:from>
    <xdr:to>
      <xdr:col>5</xdr:col>
      <xdr:colOff>60325</xdr:colOff>
      <xdr:row>33</xdr:row>
      <xdr:rowOff>15875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opLeftCell="A11" workbookViewId="0">
      <selection activeCell="N5" sqref="N5"/>
    </sheetView>
  </sheetViews>
  <sheetFormatPr defaultColWidth="8.796875" defaultRowHeight="14.25" x14ac:dyDescent="0.45"/>
  <cols>
    <col min="6" max="6" width="12" customWidth="1"/>
    <col min="7" max="7" width="13" customWidth="1"/>
    <col min="8" max="8" width="11.1328125" customWidth="1"/>
    <col min="9" max="9" width="12.6640625" customWidth="1"/>
    <col min="10" max="10" width="12.46484375" customWidth="1"/>
    <col min="11" max="11" width="9.46484375" bestFit="1" customWidth="1"/>
  </cols>
  <sheetData>
    <row r="1" spans="1:11" ht="59.25" customHeight="1" thickBot="1" x14ac:dyDescent="0.5">
      <c r="A1" s="371" t="s">
        <v>135</v>
      </c>
      <c r="B1" s="372"/>
      <c r="C1" s="372"/>
      <c r="D1" s="372"/>
      <c r="E1" s="372"/>
      <c r="F1" s="329"/>
      <c r="G1" s="194" t="s">
        <v>1</v>
      </c>
      <c r="H1" s="194" t="s">
        <v>1</v>
      </c>
      <c r="I1" s="195" t="s">
        <v>128</v>
      </c>
      <c r="J1" s="196" t="s">
        <v>129</v>
      </c>
      <c r="K1" s="330" t="s">
        <v>125</v>
      </c>
    </row>
    <row r="2" spans="1:11" ht="26.65" thickBot="1" x14ac:dyDescent="0.5">
      <c r="A2" s="50" t="s">
        <v>2</v>
      </c>
      <c r="B2" s="50" t="s">
        <v>3</v>
      </c>
      <c r="C2" s="50" t="s">
        <v>4</v>
      </c>
      <c r="D2" s="50" t="s">
        <v>5</v>
      </c>
      <c r="E2" s="51" t="s">
        <v>6</v>
      </c>
      <c r="F2" s="373" t="s">
        <v>7</v>
      </c>
      <c r="G2" s="375" t="s">
        <v>8</v>
      </c>
      <c r="H2" s="375"/>
      <c r="I2" s="331"/>
      <c r="J2" s="331"/>
      <c r="K2" s="332"/>
    </row>
    <row r="3" spans="1:11" ht="15" customHeight="1" x14ac:dyDescent="0.45">
      <c r="A3" s="376" t="s">
        <v>9</v>
      </c>
      <c r="B3" s="376" t="s">
        <v>10</v>
      </c>
      <c r="C3" s="376" t="s">
        <v>11</v>
      </c>
      <c r="D3" s="376" t="s">
        <v>12</v>
      </c>
      <c r="E3" s="378" t="s">
        <v>13</v>
      </c>
      <c r="F3" s="374"/>
      <c r="G3" s="379" t="s">
        <v>132</v>
      </c>
      <c r="H3" s="381" t="s">
        <v>15</v>
      </c>
      <c r="I3" s="361" t="s">
        <v>131</v>
      </c>
      <c r="J3" s="361" t="s">
        <v>136</v>
      </c>
      <c r="K3" s="362" t="s">
        <v>137</v>
      </c>
    </row>
    <row r="4" spans="1:11" x14ac:dyDescent="0.45">
      <c r="A4" s="377"/>
      <c r="B4" s="377"/>
      <c r="C4" s="377"/>
      <c r="D4" s="377"/>
      <c r="E4" s="378"/>
      <c r="F4" s="374"/>
      <c r="G4" s="379"/>
      <c r="H4" s="381"/>
      <c r="I4" s="361"/>
      <c r="J4" s="361"/>
      <c r="K4" s="362"/>
    </row>
    <row r="5" spans="1:11" ht="57" customHeight="1" x14ac:dyDescent="0.45">
      <c r="A5" s="377"/>
      <c r="B5" s="377"/>
      <c r="C5" s="377"/>
      <c r="D5" s="377"/>
      <c r="E5" s="378"/>
      <c r="F5" s="374"/>
      <c r="G5" s="380"/>
      <c r="H5" s="381"/>
      <c r="I5" s="361"/>
      <c r="J5" s="361"/>
      <c r="K5" s="362"/>
    </row>
    <row r="6" spans="1:11" x14ac:dyDescent="0.45">
      <c r="A6" s="363" t="s">
        <v>127</v>
      </c>
      <c r="B6" s="364"/>
      <c r="C6" s="364"/>
      <c r="D6" s="364"/>
      <c r="E6" s="364"/>
      <c r="F6" s="364"/>
      <c r="G6" s="83">
        <v>250</v>
      </c>
      <c r="H6" s="84">
        <v>9.4499999999999993</v>
      </c>
      <c r="I6" s="83">
        <f>G6+H6</f>
        <v>259.45</v>
      </c>
      <c r="J6" s="83"/>
      <c r="K6" s="333"/>
    </row>
    <row r="7" spans="1:11" ht="52.5" x14ac:dyDescent="0.45">
      <c r="A7" s="365" t="s">
        <v>16</v>
      </c>
      <c r="B7" s="349" t="s">
        <v>17</v>
      </c>
      <c r="C7" s="349" t="s">
        <v>18</v>
      </c>
      <c r="D7" s="38" t="s">
        <v>19</v>
      </c>
      <c r="E7" s="7" t="s">
        <v>20</v>
      </c>
      <c r="F7" s="121" t="s">
        <v>21</v>
      </c>
      <c r="G7" s="122">
        <v>0</v>
      </c>
      <c r="H7" s="123">
        <v>0</v>
      </c>
      <c r="I7" s="103">
        <v>0</v>
      </c>
      <c r="J7" s="103">
        <v>0</v>
      </c>
      <c r="K7" s="334">
        <v>0</v>
      </c>
    </row>
    <row r="8" spans="1:11" ht="52.5" x14ac:dyDescent="0.45">
      <c r="A8" s="365"/>
      <c r="B8" s="349"/>
      <c r="C8" s="349"/>
      <c r="D8" s="11" t="s">
        <v>22</v>
      </c>
      <c r="E8" s="12" t="s">
        <v>23</v>
      </c>
      <c r="F8" s="124" t="s">
        <v>24</v>
      </c>
      <c r="G8" s="125">
        <v>0</v>
      </c>
      <c r="H8" s="123">
        <v>0</v>
      </c>
      <c r="I8" s="103">
        <v>0</v>
      </c>
      <c r="J8" s="103">
        <v>0</v>
      </c>
      <c r="K8" s="334">
        <v>0</v>
      </c>
    </row>
    <row r="9" spans="1:11" ht="26.25" x14ac:dyDescent="0.45">
      <c r="A9" s="365"/>
      <c r="B9" s="349"/>
      <c r="C9" s="349"/>
      <c r="D9" s="11" t="s">
        <v>25</v>
      </c>
      <c r="E9" s="12" t="s">
        <v>26</v>
      </c>
      <c r="F9" s="124" t="s">
        <v>27</v>
      </c>
      <c r="G9" s="125">
        <v>0</v>
      </c>
      <c r="H9" s="123">
        <v>0</v>
      </c>
      <c r="I9" s="103">
        <v>0</v>
      </c>
      <c r="J9" s="103">
        <v>0</v>
      </c>
      <c r="K9" s="334">
        <v>0</v>
      </c>
    </row>
    <row r="10" spans="1:11" ht="52.5" x14ac:dyDescent="0.45">
      <c r="A10" s="365"/>
      <c r="B10" s="349"/>
      <c r="C10" s="366"/>
      <c r="D10" s="11" t="s">
        <v>28</v>
      </c>
      <c r="E10" s="12" t="s">
        <v>29</v>
      </c>
      <c r="F10" s="124" t="s">
        <v>30</v>
      </c>
      <c r="G10" s="125">
        <v>0</v>
      </c>
      <c r="H10" s="123">
        <v>0</v>
      </c>
      <c r="I10" s="103">
        <v>0</v>
      </c>
      <c r="J10" s="103">
        <v>0</v>
      </c>
      <c r="K10" s="334">
        <v>0</v>
      </c>
    </row>
    <row r="11" spans="1:11" ht="63.75" customHeight="1" x14ac:dyDescent="0.45">
      <c r="A11" s="365"/>
      <c r="B11" s="367" t="s">
        <v>31</v>
      </c>
      <c r="C11" s="14"/>
      <c r="D11" s="368" t="s">
        <v>32</v>
      </c>
      <c r="E11" s="12" t="s">
        <v>33</v>
      </c>
      <c r="F11" s="124" t="s">
        <v>34</v>
      </c>
      <c r="G11" s="125">
        <v>0</v>
      </c>
      <c r="H11" s="123">
        <v>0</v>
      </c>
      <c r="I11" s="103">
        <v>0</v>
      </c>
      <c r="J11" s="103">
        <v>0</v>
      </c>
      <c r="K11" s="334">
        <v>0</v>
      </c>
    </row>
    <row r="12" spans="1:11" x14ac:dyDescent="0.45">
      <c r="A12" s="365"/>
      <c r="B12" s="349"/>
      <c r="C12" s="15"/>
      <c r="D12" s="369"/>
      <c r="E12" s="12" t="s">
        <v>35</v>
      </c>
      <c r="F12" s="124" t="s">
        <v>36</v>
      </c>
      <c r="G12" s="125">
        <v>0</v>
      </c>
      <c r="H12" s="123">
        <v>0</v>
      </c>
      <c r="I12" s="103">
        <v>0</v>
      </c>
      <c r="J12" s="103">
        <v>0</v>
      </c>
      <c r="K12" s="334">
        <v>0</v>
      </c>
    </row>
    <row r="13" spans="1:11" ht="25.5" customHeight="1" x14ac:dyDescent="0.45">
      <c r="A13" s="365"/>
      <c r="B13" s="349"/>
      <c r="C13" s="15"/>
      <c r="D13" s="368" t="s">
        <v>37</v>
      </c>
      <c r="E13" s="12" t="s">
        <v>38</v>
      </c>
      <c r="F13" s="124" t="s">
        <v>39</v>
      </c>
      <c r="G13" s="126">
        <v>181767.95580110495</v>
      </c>
      <c r="H13" s="123">
        <v>0</v>
      </c>
      <c r="I13" s="93">
        <v>45441988.950276241</v>
      </c>
      <c r="J13" s="93">
        <v>175147.38466092211</v>
      </c>
      <c r="K13" s="334"/>
    </row>
    <row r="14" spans="1:11" ht="26.25" x14ac:dyDescent="0.45">
      <c r="A14" s="365"/>
      <c r="B14" s="349"/>
      <c r="C14" s="349" t="s">
        <v>18</v>
      </c>
      <c r="D14" s="370"/>
      <c r="E14" s="12" t="s">
        <v>40</v>
      </c>
      <c r="F14" s="124" t="s">
        <v>133</v>
      </c>
      <c r="G14" s="125">
        <v>0</v>
      </c>
      <c r="H14" s="123">
        <v>0</v>
      </c>
      <c r="I14" s="103">
        <v>0</v>
      </c>
      <c r="J14" s="103"/>
      <c r="K14" s="334"/>
    </row>
    <row r="15" spans="1:11" ht="52.5" x14ac:dyDescent="0.45">
      <c r="A15" s="365"/>
      <c r="B15" s="349"/>
      <c r="C15" s="349"/>
      <c r="D15" s="369"/>
      <c r="E15" s="12" t="s">
        <v>42</v>
      </c>
      <c r="F15" s="124" t="s">
        <v>133</v>
      </c>
      <c r="G15" s="125">
        <v>0</v>
      </c>
      <c r="H15" s="123">
        <v>0</v>
      </c>
      <c r="I15" s="103">
        <v>0</v>
      </c>
      <c r="J15" s="103"/>
      <c r="K15" s="334"/>
    </row>
    <row r="16" spans="1:11" ht="65.650000000000006" x14ac:dyDescent="0.45">
      <c r="A16" s="365"/>
      <c r="B16" s="349"/>
      <c r="C16" s="349"/>
      <c r="D16" s="44" t="s">
        <v>43</v>
      </c>
      <c r="E16" s="16" t="s">
        <v>44</v>
      </c>
      <c r="F16" s="124" t="s">
        <v>45</v>
      </c>
      <c r="G16" s="125">
        <v>0</v>
      </c>
      <c r="H16" s="123">
        <v>0</v>
      </c>
      <c r="I16" s="103">
        <v>0</v>
      </c>
      <c r="J16" s="103"/>
      <c r="K16" s="334"/>
    </row>
    <row r="17" spans="1:11" ht="78.75" x14ac:dyDescent="0.45">
      <c r="A17" s="365"/>
      <c r="B17" s="349"/>
      <c r="C17" s="43" t="s">
        <v>46</v>
      </c>
      <c r="D17" s="43" t="s">
        <v>47</v>
      </c>
      <c r="E17" s="16" t="s">
        <v>48</v>
      </c>
      <c r="F17" s="124" t="s">
        <v>49</v>
      </c>
      <c r="G17" s="125">
        <v>0</v>
      </c>
      <c r="H17" s="123">
        <v>0</v>
      </c>
      <c r="I17" s="103">
        <v>0</v>
      </c>
      <c r="J17" s="103"/>
      <c r="K17" s="334"/>
    </row>
    <row r="18" spans="1:11" ht="79.150000000000006" thickBot="1" x14ac:dyDescent="0.5">
      <c r="A18" s="365"/>
      <c r="B18" s="43" t="s">
        <v>50</v>
      </c>
      <c r="C18" s="43" t="s">
        <v>51</v>
      </c>
      <c r="D18" s="43" t="s">
        <v>52</v>
      </c>
      <c r="E18" s="16" t="s">
        <v>53</v>
      </c>
      <c r="F18" s="127" t="s">
        <v>54</v>
      </c>
      <c r="G18" s="128">
        <v>0</v>
      </c>
      <c r="H18" s="129">
        <v>0</v>
      </c>
      <c r="I18" s="104">
        <v>0</v>
      </c>
      <c r="J18" s="104"/>
      <c r="K18" s="335"/>
    </row>
    <row r="19" spans="1:11" ht="15.75" customHeight="1" thickBot="1" x14ac:dyDescent="0.5">
      <c r="A19" s="134" t="s">
        <v>16</v>
      </c>
      <c r="B19" s="135"/>
      <c r="C19" s="135"/>
      <c r="D19" s="135"/>
      <c r="E19" s="135"/>
      <c r="F19" s="136"/>
      <c r="G19" s="137"/>
      <c r="H19" s="138"/>
      <c r="I19" s="132">
        <v>45441988.950276241</v>
      </c>
      <c r="J19" s="132"/>
      <c r="K19" s="133">
        <f>I19/I6</f>
        <v>175147.38466092211</v>
      </c>
    </row>
    <row r="20" spans="1:11" ht="105" x14ac:dyDescent="0.45">
      <c r="A20" s="350" t="s">
        <v>55</v>
      </c>
      <c r="B20" s="351" t="s">
        <v>56</v>
      </c>
      <c r="C20" s="353" t="s">
        <v>57</v>
      </c>
      <c r="D20" s="40" t="s">
        <v>58</v>
      </c>
      <c r="E20" s="130" t="s">
        <v>59</v>
      </c>
      <c r="F20" s="121" t="s">
        <v>60</v>
      </c>
      <c r="G20" s="122">
        <v>0</v>
      </c>
      <c r="H20" s="139">
        <v>2691.86</v>
      </c>
      <c r="I20" s="140">
        <v>25438.076999999997</v>
      </c>
      <c r="J20" s="140">
        <v>98.046163037194063</v>
      </c>
      <c r="K20" s="336"/>
    </row>
    <row r="21" spans="1:11" ht="78.75" x14ac:dyDescent="0.45">
      <c r="A21" s="350"/>
      <c r="B21" s="351"/>
      <c r="C21" s="353"/>
      <c r="D21" s="18" t="s">
        <v>61</v>
      </c>
      <c r="E21" s="19" t="s">
        <v>62</v>
      </c>
      <c r="F21" s="124" t="s">
        <v>63</v>
      </c>
      <c r="G21" s="125">
        <v>0</v>
      </c>
      <c r="H21" s="123">
        <v>111.73499999999997</v>
      </c>
      <c r="I21" s="103">
        <v>1055.8957499999997</v>
      </c>
      <c r="J21" s="103">
        <v>4.069746579302369</v>
      </c>
      <c r="K21" s="334"/>
    </row>
    <row r="22" spans="1:11" ht="39.4" x14ac:dyDescent="0.45">
      <c r="A22" s="350"/>
      <c r="B22" s="352"/>
      <c r="C22" s="354"/>
      <c r="D22" s="39" t="s">
        <v>64</v>
      </c>
      <c r="E22" s="19" t="s">
        <v>65</v>
      </c>
      <c r="F22" s="124" t="s">
        <v>66</v>
      </c>
      <c r="G22" s="125">
        <v>0</v>
      </c>
      <c r="H22" s="123">
        <v>0</v>
      </c>
      <c r="I22" s="103"/>
      <c r="J22" s="103"/>
      <c r="K22" s="334"/>
    </row>
    <row r="23" spans="1:11" ht="105" x14ac:dyDescent="0.45">
      <c r="A23" s="350"/>
      <c r="B23" s="355" t="s">
        <v>67</v>
      </c>
      <c r="C23" s="20" t="s">
        <v>68</v>
      </c>
      <c r="D23" s="21" t="s">
        <v>69</v>
      </c>
      <c r="E23" s="19" t="s">
        <v>70</v>
      </c>
      <c r="F23" s="124" t="s">
        <v>71</v>
      </c>
      <c r="G23" s="125">
        <v>7843.1410218217889</v>
      </c>
      <c r="H23" s="123">
        <v>7843.1410218217879</v>
      </c>
      <c r="I23" s="103">
        <v>2034902.9381116629</v>
      </c>
      <c r="J23" s="103">
        <v>7843.1410218217879</v>
      </c>
      <c r="K23" s="334"/>
    </row>
    <row r="24" spans="1:11" ht="105" x14ac:dyDescent="0.45">
      <c r="A24" s="350"/>
      <c r="B24" s="351"/>
      <c r="C24" s="41" t="s">
        <v>72</v>
      </c>
      <c r="D24" s="18" t="s">
        <v>73</v>
      </c>
      <c r="E24" s="19" t="s">
        <v>74</v>
      </c>
      <c r="F24" s="124" t="s">
        <v>75</v>
      </c>
      <c r="G24" s="125">
        <v>22.280824305300708</v>
      </c>
      <c r="H24" s="123">
        <v>44.561648610601424</v>
      </c>
      <c r="I24" s="103">
        <v>5991.3136556953614</v>
      </c>
      <c r="J24" s="103">
        <v>23.092363290404169</v>
      </c>
      <c r="K24" s="334"/>
    </row>
    <row r="25" spans="1:11" ht="89.25" customHeight="1" x14ac:dyDescent="0.45">
      <c r="A25" s="350"/>
      <c r="B25" s="355" t="s">
        <v>76</v>
      </c>
      <c r="C25" s="356" t="s">
        <v>77</v>
      </c>
      <c r="D25" s="39" t="s">
        <v>78</v>
      </c>
      <c r="E25" s="19" t="s">
        <v>79</v>
      </c>
      <c r="F25" s="124" t="s">
        <v>80</v>
      </c>
      <c r="G25" s="125">
        <v>0</v>
      </c>
      <c r="H25" s="123">
        <v>20.50636560476832</v>
      </c>
      <c r="I25" s="103">
        <v>1831.2697144198225</v>
      </c>
      <c r="J25" s="103">
        <v>0.74690751576434999</v>
      </c>
      <c r="K25" s="334"/>
    </row>
    <row r="26" spans="1:11" ht="52.5" x14ac:dyDescent="0.45">
      <c r="A26" s="350"/>
      <c r="B26" s="351"/>
      <c r="C26" s="353"/>
      <c r="D26" s="355" t="s">
        <v>81</v>
      </c>
      <c r="E26" s="19" t="s">
        <v>82</v>
      </c>
      <c r="F26" s="124" t="s">
        <v>83</v>
      </c>
      <c r="G26" s="125">
        <v>0</v>
      </c>
      <c r="H26" s="123">
        <v>0</v>
      </c>
      <c r="I26" s="103">
        <v>0</v>
      </c>
      <c r="J26" s="103">
        <v>0</v>
      </c>
      <c r="K26" s="334"/>
    </row>
    <row r="27" spans="1:11" ht="52.5" x14ac:dyDescent="0.45">
      <c r="A27" s="350"/>
      <c r="B27" s="351"/>
      <c r="C27" s="353"/>
      <c r="D27" s="351"/>
      <c r="E27" s="19" t="s">
        <v>84</v>
      </c>
      <c r="F27" s="124" t="s">
        <v>85</v>
      </c>
      <c r="G27" s="125">
        <v>0</v>
      </c>
      <c r="H27" s="123">
        <v>0</v>
      </c>
      <c r="I27" s="103">
        <v>0</v>
      </c>
      <c r="J27" s="103">
        <v>0</v>
      </c>
      <c r="K27" s="334"/>
    </row>
    <row r="28" spans="1:11" ht="26.25" x14ac:dyDescent="0.45">
      <c r="A28" s="350"/>
      <c r="B28" s="351"/>
      <c r="C28" s="353"/>
      <c r="D28" s="351"/>
      <c r="E28" s="19" t="s">
        <v>86</v>
      </c>
      <c r="F28" s="124" t="s">
        <v>87</v>
      </c>
      <c r="G28" s="125">
        <v>0</v>
      </c>
      <c r="H28" s="123">
        <v>0</v>
      </c>
      <c r="I28" s="103">
        <v>0</v>
      </c>
      <c r="J28" s="103">
        <v>0</v>
      </c>
      <c r="K28" s="334"/>
    </row>
    <row r="29" spans="1:11" ht="39.4" x14ac:dyDescent="0.45">
      <c r="A29" s="350"/>
      <c r="B29" s="351"/>
      <c r="C29" s="353"/>
      <c r="D29" s="352"/>
      <c r="E29" s="19" t="s">
        <v>88</v>
      </c>
      <c r="F29" s="124" t="s">
        <v>89</v>
      </c>
      <c r="G29" s="125">
        <v>0</v>
      </c>
      <c r="H29" s="123">
        <v>0</v>
      </c>
      <c r="I29" s="103">
        <v>0</v>
      </c>
      <c r="J29" s="103">
        <v>0</v>
      </c>
      <c r="K29" s="334"/>
    </row>
    <row r="30" spans="1:11" ht="65.650000000000006" x14ac:dyDescent="0.45">
      <c r="A30" s="350"/>
      <c r="B30" s="351"/>
      <c r="C30" s="20" t="s">
        <v>90</v>
      </c>
      <c r="D30" s="18" t="s">
        <v>91</v>
      </c>
      <c r="E30" s="19" t="s">
        <v>92</v>
      </c>
      <c r="F30" s="124" t="s">
        <v>93</v>
      </c>
      <c r="G30" s="125">
        <v>0</v>
      </c>
      <c r="H30" s="123">
        <v>5.2</v>
      </c>
      <c r="I30" s="103">
        <v>49.14</v>
      </c>
      <c r="J30" s="103">
        <v>0.18940065523222202</v>
      </c>
      <c r="K30" s="334"/>
    </row>
    <row r="31" spans="1:11" ht="65.650000000000006" x14ac:dyDescent="0.45">
      <c r="A31" s="350"/>
      <c r="B31" s="351"/>
      <c r="C31" s="20" t="s">
        <v>94</v>
      </c>
      <c r="D31" s="18" t="s">
        <v>95</v>
      </c>
      <c r="E31" s="19" t="s">
        <v>96</v>
      </c>
      <c r="F31" s="124" t="s">
        <v>97</v>
      </c>
      <c r="G31" s="125">
        <v>0</v>
      </c>
      <c r="H31" s="123">
        <v>3000</v>
      </c>
      <c r="I31" s="103">
        <v>28349.999999999996</v>
      </c>
      <c r="J31" s="103">
        <v>109.26960878782037</v>
      </c>
      <c r="K31" s="334"/>
    </row>
    <row r="32" spans="1:11" ht="65.650000000000006" x14ac:dyDescent="0.45">
      <c r="A32" s="350"/>
      <c r="B32" s="351"/>
      <c r="C32" s="42" t="s">
        <v>98</v>
      </c>
      <c r="D32" s="39" t="s">
        <v>99</v>
      </c>
      <c r="E32" s="19" t="s">
        <v>100</v>
      </c>
      <c r="F32" s="124" t="s">
        <v>101</v>
      </c>
      <c r="G32" s="125">
        <v>0</v>
      </c>
      <c r="H32" s="123">
        <v>0</v>
      </c>
      <c r="I32" s="103">
        <v>0</v>
      </c>
      <c r="J32" s="103">
        <v>0</v>
      </c>
      <c r="K32" s="334"/>
    </row>
    <row r="33" spans="1:11" ht="118.15" x14ac:dyDescent="0.45">
      <c r="A33" s="350"/>
      <c r="B33" s="351"/>
      <c r="C33" s="356" t="s">
        <v>102</v>
      </c>
      <c r="D33" s="22" t="s">
        <v>103</v>
      </c>
      <c r="E33" s="19" t="s">
        <v>104</v>
      </c>
      <c r="F33" s="124" t="s">
        <v>105</v>
      </c>
      <c r="G33" s="125">
        <v>0</v>
      </c>
      <c r="H33" s="123">
        <v>0</v>
      </c>
      <c r="I33" s="103">
        <v>0</v>
      </c>
      <c r="J33" s="103">
        <v>0</v>
      </c>
      <c r="K33" s="334"/>
    </row>
    <row r="34" spans="1:11" ht="65.650000000000006" x14ac:dyDescent="0.45">
      <c r="A34" s="350"/>
      <c r="B34" s="351"/>
      <c r="C34" s="353"/>
      <c r="D34" s="23" t="s">
        <v>106</v>
      </c>
      <c r="E34" s="19" t="s">
        <v>107</v>
      </c>
      <c r="F34" s="124" t="s">
        <v>108</v>
      </c>
      <c r="G34" s="125">
        <v>199.29</v>
      </c>
      <c r="H34" s="123">
        <v>199.29</v>
      </c>
      <c r="I34" s="103">
        <v>51705.790500000003</v>
      </c>
      <c r="J34" s="103">
        <v>199.29000000000002</v>
      </c>
      <c r="K34" s="334"/>
    </row>
    <row r="35" spans="1:11" ht="79.150000000000006" thickBot="1" x14ac:dyDescent="0.5">
      <c r="A35" s="350"/>
      <c r="B35" s="351"/>
      <c r="C35" s="353"/>
      <c r="D35" s="23"/>
      <c r="E35" s="24" t="s">
        <v>109</v>
      </c>
      <c r="F35" s="127" t="s">
        <v>110</v>
      </c>
      <c r="G35" s="128">
        <v>0</v>
      </c>
      <c r="H35" s="129">
        <v>0</v>
      </c>
      <c r="I35" s="104">
        <v>0</v>
      </c>
      <c r="J35" s="104">
        <v>0</v>
      </c>
      <c r="K35" s="335"/>
    </row>
    <row r="36" spans="1:11" ht="15.75" customHeight="1" thickBot="1" x14ac:dyDescent="0.5">
      <c r="A36" s="357" t="s">
        <v>111</v>
      </c>
      <c r="B36" s="358"/>
      <c r="C36" s="358"/>
      <c r="D36" s="358"/>
      <c r="E36" s="135"/>
      <c r="F36" s="136"/>
      <c r="G36" s="144"/>
      <c r="H36" s="145"/>
      <c r="I36" s="142">
        <v>2149324.424731778</v>
      </c>
      <c r="J36" s="142"/>
      <c r="K36" s="143">
        <f>I36/I6</f>
        <v>8284.1565801957149</v>
      </c>
    </row>
    <row r="37" spans="1:11" ht="157.5" x14ac:dyDescent="0.45">
      <c r="A37" s="359" t="s">
        <v>112</v>
      </c>
      <c r="B37" s="360" t="s">
        <v>113</v>
      </c>
      <c r="C37" s="37" t="s">
        <v>114</v>
      </c>
      <c r="D37" s="37" t="s">
        <v>115</v>
      </c>
      <c r="E37" s="27" t="s">
        <v>116</v>
      </c>
      <c r="F37" s="121" t="s">
        <v>117</v>
      </c>
      <c r="G37" s="122">
        <v>0</v>
      </c>
      <c r="H37" s="139">
        <v>0</v>
      </c>
      <c r="I37" s="140">
        <v>0</v>
      </c>
      <c r="J37" s="140">
        <v>0</v>
      </c>
      <c r="K37" s="336"/>
    </row>
    <row r="38" spans="1:11" ht="66" thickBot="1" x14ac:dyDescent="0.5">
      <c r="A38" s="359"/>
      <c r="B38" s="360"/>
      <c r="C38" s="29"/>
      <c r="D38" s="30"/>
      <c r="E38" s="31" t="s">
        <v>118</v>
      </c>
      <c r="F38" s="124" t="s">
        <v>119</v>
      </c>
      <c r="G38" s="125">
        <v>0</v>
      </c>
      <c r="H38" s="123">
        <v>0</v>
      </c>
      <c r="I38" s="103">
        <v>0</v>
      </c>
      <c r="J38" s="103">
        <v>0</v>
      </c>
      <c r="K38" s="334"/>
    </row>
    <row r="39" spans="1:11" ht="79.150000000000006" thickBot="1" x14ac:dyDescent="0.5">
      <c r="A39" s="359"/>
      <c r="B39" s="360"/>
      <c r="C39" s="37" t="s">
        <v>120</v>
      </c>
      <c r="D39" s="33" t="s">
        <v>121</v>
      </c>
      <c r="E39" s="34" t="s">
        <v>122</v>
      </c>
      <c r="F39" s="127" t="s">
        <v>123</v>
      </c>
      <c r="G39" s="128">
        <v>0</v>
      </c>
      <c r="H39" s="129">
        <v>6.41</v>
      </c>
      <c r="I39" s="104">
        <v>60.574499999999993</v>
      </c>
      <c r="J39" s="104">
        <v>0.23347273077664288</v>
      </c>
      <c r="K39" s="335"/>
    </row>
    <row r="40" spans="1:11" x14ac:dyDescent="0.45">
      <c r="A40" s="117"/>
      <c r="B40" s="118"/>
      <c r="C40" s="82" t="s">
        <v>112</v>
      </c>
      <c r="D40" s="118"/>
      <c r="E40" s="118"/>
      <c r="F40" s="118"/>
      <c r="G40" s="119"/>
      <c r="H40" s="120"/>
      <c r="I40" s="288">
        <v>60.574499999999993</v>
      </c>
      <c r="J40" s="288"/>
      <c r="K40" s="289">
        <f>I40/I6</f>
        <v>0.23347273077664288</v>
      </c>
    </row>
    <row r="41" spans="1:11" ht="14.65" thickBot="1" x14ac:dyDescent="0.5">
      <c r="A41" s="346" t="s">
        <v>124</v>
      </c>
      <c r="B41" s="347"/>
      <c r="C41" s="347"/>
      <c r="D41" s="347"/>
      <c r="E41" s="347"/>
      <c r="F41" s="347"/>
      <c r="G41" s="347"/>
      <c r="H41" s="348"/>
      <c r="I41" s="78">
        <v>47591373.949508019</v>
      </c>
      <c r="J41" s="79"/>
      <c r="K41" s="290">
        <f>I41/I6</f>
        <v>183431.7747138486</v>
      </c>
    </row>
  </sheetData>
  <mergeCells count="33">
    <mergeCell ref="A1:E1"/>
    <mergeCell ref="F2:F5"/>
    <mergeCell ref="G2:H2"/>
    <mergeCell ref="A3:A5"/>
    <mergeCell ref="B3:B5"/>
    <mergeCell ref="C3:C5"/>
    <mergeCell ref="D3:D5"/>
    <mergeCell ref="E3:E5"/>
    <mergeCell ref="G3:G5"/>
    <mergeCell ref="H3:H5"/>
    <mergeCell ref="I3:I5"/>
    <mergeCell ref="J3:J5"/>
    <mergeCell ref="K3:K5"/>
    <mergeCell ref="A6:F6"/>
    <mergeCell ref="A7:A18"/>
    <mergeCell ref="B7:B10"/>
    <mergeCell ref="C7:C10"/>
    <mergeCell ref="B11:B17"/>
    <mergeCell ref="D11:D12"/>
    <mergeCell ref="D13:D15"/>
    <mergeCell ref="A41:H41"/>
    <mergeCell ref="C14:C16"/>
    <mergeCell ref="A20:A35"/>
    <mergeCell ref="B20:B22"/>
    <mergeCell ref="C20:C22"/>
    <mergeCell ref="B23:B24"/>
    <mergeCell ref="B25:B35"/>
    <mergeCell ref="C25:C29"/>
    <mergeCell ref="D26:D29"/>
    <mergeCell ref="C33:C35"/>
    <mergeCell ref="A36:D36"/>
    <mergeCell ref="A37:A39"/>
    <mergeCell ref="B37:B39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A39" workbookViewId="0">
      <selection activeCell="P51" sqref="P51"/>
    </sheetView>
  </sheetViews>
  <sheetFormatPr defaultColWidth="8.796875" defaultRowHeight="14.25" x14ac:dyDescent="0.45"/>
  <cols>
    <col min="4" max="4" width="12.46484375" customWidth="1"/>
    <col min="5" max="5" width="11.46484375" customWidth="1"/>
    <col min="7" max="7" width="12.6640625" customWidth="1"/>
    <col min="8" max="8" width="13.1328125" customWidth="1"/>
    <col min="9" max="9" width="11.796875" customWidth="1"/>
    <col min="10" max="10" width="10.796875" customWidth="1"/>
    <col min="11" max="11" width="14.796875" customWidth="1"/>
  </cols>
  <sheetData>
    <row r="1" spans="1:11" ht="40.15" thickBot="1" x14ac:dyDescent="0.5">
      <c r="A1" s="389" t="s">
        <v>0</v>
      </c>
      <c r="B1" s="390"/>
      <c r="C1" s="390"/>
      <c r="D1" s="390"/>
      <c r="E1" s="390"/>
      <c r="F1" s="391"/>
      <c r="G1" s="337" t="s">
        <v>1</v>
      </c>
      <c r="H1" s="337" t="s">
        <v>1</v>
      </c>
      <c r="I1" s="338" t="s">
        <v>128</v>
      </c>
      <c r="J1" s="339" t="s">
        <v>129</v>
      </c>
      <c r="K1" s="45" t="s">
        <v>125</v>
      </c>
    </row>
    <row r="2" spans="1:11" ht="14.65" thickBot="1" x14ac:dyDescent="0.5">
      <c r="A2" s="1" t="s">
        <v>2</v>
      </c>
      <c r="B2" s="1" t="s">
        <v>3</v>
      </c>
      <c r="C2" s="1" t="s">
        <v>4</v>
      </c>
      <c r="D2" s="1" t="s">
        <v>5</v>
      </c>
      <c r="E2" s="2" t="s">
        <v>6</v>
      </c>
      <c r="F2" s="392" t="s">
        <v>7</v>
      </c>
      <c r="G2" s="393" t="s">
        <v>8</v>
      </c>
      <c r="H2" s="393"/>
      <c r="I2" s="3"/>
      <c r="J2" s="3"/>
      <c r="K2" s="46"/>
    </row>
    <row r="3" spans="1:11" ht="18" customHeight="1" x14ac:dyDescent="0.45">
      <c r="A3" s="394" t="s">
        <v>9</v>
      </c>
      <c r="B3" s="394" t="s">
        <v>10</v>
      </c>
      <c r="C3" s="394" t="s">
        <v>11</v>
      </c>
      <c r="D3" s="394" t="s">
        <v>12</v>
      </c>
      <c r="E3" s="396" t="s">
        <v>13</v>
      </c>
      <c r="F3" s="392"/>
      <c r="G3" s="397" t="s">
        <v>14</v>
      </c>
      <c r="H3" s="381" t="s">
        <v>15</v>
      </c>
      <c r="I3" s="399" t="s">
        <v>131</v>
      </c>
      <c r="J3" s="399" t="s">
        <v>130</v>
      </c>
      <c r="K3" s="402" t="s">
        <v>126</v>
      </c>
    </row>
    <row r="4" spans="1:11" ht="21" customHeight="1" x14ac:dyDescent="0.45">
      <c r="A4" s="395"/>
      <c r="B4" s="395"/>
      <c r="C4" s="395"/>
      <c r="D4" s="395"/>
      <c r="E4" s="396"/>
      <c r="F4" s="392"/>
      <c r="G4" s="397"/>
      <c r="H4" s="381"/>
      <c r="I4" s="400"/>
      <c r="J4" s="400"/>
      <c r="K4" s="403"/>
    </row>
    <row r="5" spans="1:11" ht="28.5" customHeight="1" x14ac:dyDescent="0.45">
      <c r="A5" s="395"/>
      <c r="B5" s="395"/>
      <c r="C5" s="395"/>
      <c r="D5" s="395"/>
      <c r="E5" s="396"/>
      <c r="F5" s="392"/>
      <c r="G5" s="397"/>
      <c r="H5" s="381"/>
      <c r="I5" s="400"/>
      <c r="J5" s="400"/>
      <c r="K5" s="403"/>
    </row>
    <row r="6" spans="1:11" ht="41.25" customHeight="1" x14ac:dyDescent="0.45">
      <c r="A6" s="395"/>
      <c r="B6" s="395"/>
      <c r="C6" s="395"/>
      <c r="D6" s="395"/>
      <c r="E6" s="396"/>
      <c r="F6" s="392"/>
      <c r="G6" s="397"/>
      <c r="H6" s="381"/>
      <c r="I6" s="401"/>
      <c r="J6" s="401"/>
      <c r="K6" s="404"/>
    </row>
    <row r="7" spans="1:11" ht="26.25" customHeight="1" x14ac:dyDescent="0.45">
      <c r="A7" s="405" t="s">
        <v>127</v>
      </c>
      <c r="B7" s="406"/>
      <c r="C7" s="406"/>
      <c r="D7" s="406"/>
      <c r="E7" s="406"/>
      <c r="F7" s="407"/>
      <c r="G7" s="4">
        <v>26</v>
      </c>
      <c r="H7" s="5">
        <v>4.2</v>
      </c>
      <c r="I7" s="5">
        <f>G7+H7</f>
        <v>30.2</v>
      </c>
      <c r="J7" s="49"/>
      <c r="K7" s="47"/>
    </row>
    <row r="8" spans="1:11" ht="39.4" x14ac:dyDescent="0.45">
      <c r="A8" s="365" t="s">
        <v>16</v>
      </c>
      <c r="B8" s="349" t="s">
        <v>17</v>
      </c>
      <c r="C8" s="349" t="s">
        <v>18</v>
      </c>
      <c r="D8" s="38" t="s">
        <v>19</v>
      </c>
      <c r="E8" s="7" t="s">
        <v>20</v>
      </c>
      <c r="F8" s="121" t="s">
        <v>21</v>
      </c>
      <c r="G8" s="102">
        <v>21000</v>
      </c>
      <c r="H8" s="86">
        <v>0</v>
      </c>
      <c r="I8" s="93">
        <v>546000</v>
      </c>
      <c r="J8" s="93">
        <v>18079.470198675495</v>
      </c>
      <c r="K8" s="105"/>
    </row>
    <row r="9" spans="1:11" ht="39.4" x14ac:dyDescent="0.45">
      <c r="A9" s="365"/>
      <c r="B9" s="349"/>
      <c r="C9" s="349"/>
      <c r="D9" s="11" t="s">
        <v>22</v>
      </c>
      <c r="E9" s="12" t="s">
        <v>23</v>
      </c>
      <c r="F9" s="124" t="s">
        <v>24</v>
      </c>
      <c r="G9" s="87">
        <v>0</v>
      </c>
      <c r="H9" s="88">
        <v>0</v>
      </c>
      <c r="I9" s="94">
        <v>0</v>
      </c>
      <c r="J9" s="94">
        <v>0</v>
      </c>
      <c r="K9" s="106"/>
    </row>
    <row r="10" spans="1:11" ht="26.25" x14ac:dyDescent="0.45">
      <c r="A10" s="365"/>
      <c r="B10" s="349"/>
      <c r="C10" s="349"/>
      <c r="D10" s="11" t="s">
        <v>25</v>
      </c>
      <c r="E10" s="12" t="s">
        <v>26</v>
      </c>
      <c r="F10" s="124" t="s">
        <v>27</v>
      </c>
      <c r="G10" s="87">
        <v>0</v>
      </c>
      <c r="H10" s="88">
        <v>0</v>
      </c>
      <c r="I10" s="94">
        <v>0</v>
      </c>
      <c r="J10" s="94">
        <v>0</v>
      </c>
      <c r="K10" s="106"/>
    </row>
    <row r="11" spans="1:11" ht="39.4" x14ac:dyDescent="0.45">
      <c r="A11" s="365"/>
      <c r="B11" s="349"/>
      <c r="C11" s="366"/>
      <c r="D11" s="11" t="s">
        <v>28</v>
      </c>
      <c r="E11" s="12" t="s">
        <v>29</v>
      </c>
      <c r="F11" s="124" t="s">
        <v>30</v>
      </c>
      <c r="G11" s="87">
        <v>0</v>
      </c>
      <c r="H11" s="88">
        <v>0</v>
      </c>
      <c r="I11" s="94">
        <v>0</v>
      </c>
      <c r="J11" s="94">
        <v>0</v>
      </c>
      <c r="K11" s="106"/>
    </row>
    <row r="12" spans="1:11" ht="39.4" x14ac:dyDescent="0.45">
      <c r="A12" s="365"/>
      <c r="B12" s="367" t="s">
        <v>31</v>
      </c>
      <c r="C12" s="14"/>
      <c r="D12" s="368" t="s">
        <v>32</v>
      </c>
      <c r="E12" s="12" t="s">
        <v>33</v>
      </c>
      <c r="F12" s="124" t="s">
        <v>34</v>
      </c>
      <c r="G12" s="87">
        <v>0</v>
      </c>
      <c r="H12" s="88">
        <v>0</v>
      </c>
      <c r="I12" s="94">
        <v>0</v>
      </c>
      <c r="J12" s="94">
        <v>0</v>
      </c>
      <c r="K12" s="106"/>
    </row>
    <row r="13" spans="1:11" x14ac:dyDescent="0.45">
      <c r="A13" s="365"/>
      <c r="B13" s="349"/>
      <c r="C13" s="15"/>
      <c r="D13" s="369"/>
      <c r="E13" s="12" t="s">
        <v>35</v>
      </c>
      <c r="F13" s="124" t="s">
        <v>36</v>
      </c>
      <c r="G13" s="87">
        <v>0</v>
      </c>
      <c r="H13" s="88">
        <v>0</v>
      </c>
      <c r="I13" s="94">
        <v>0</v>
      </c>
      <c r="J13" s="94">
        <v>0</v>
      </c>
      <c r="K13" s="106"/>
    </row>
    <row r="14" spans="1:11" x14ac:dyDescent="0.45">
      <c r="A14" s="365"/>
      <c r="B14" s="349"/>
      <c r="C14" s="15"/>
      <c r="D14" s="368" t="s">
        <v>37</v>
      </c>
      <c r="E14" s="12" t="s">
        <v>38</v>
      </c>
      <c r="F14" s="124" t="s">
        <v>39</v>
      </c>
      <c r="G14" s="87">
        <v>0</v>
      </c>
      <c r="H14" s="88">
        <v>0</v>
      </c>
      <c r="I14" s="94">
        <v>0</v>
      </c>
      <c r="J14" s="94">
        <v>0</v>
      </c>
      <c r="K14" s="106"/>
    </row>
    <row r="15" spans="1:11" x14ac:dyDescent="0.45">
      <c r="A15" s="365"/>
      <c r="B15" s="349"/>
      <c r="C15" s="349" t="s">
        <v>18</v>
      </c>
      <c r="D15" s="370"/>
      <c r="E15" s="12" t="s">
        <v>40</v>
      </c>
      <c r="F15" s="124" t="s">
        <v>41</v>
      </c>
      <c r="G15" s="87">
        <v>0</v>
      </c>
      <c r="H15" s="88">
        <v>0</v>
      </c>
      <c r="I15" s="94">
        <v>0</v>
      </c>
      <c r="J15" s="94">
        <v>0</v>
      </c>
      <c r="K15" s="106"/>
    </row>
    <row r="16" spans="1:11" ht="39.4" x14ac:dyDescent="0.45">
      <c r="A16" s="365"/>
      <c r="B16" s="349"/>
      <c r="C16" s="349"/>
      <c r="D16" s="369"/>
      <c r="E16" s="12" t="s">
        <v>42</v>
      </c>
      <c r="F16" s="124" t="s">
        <v>41</v>
      </c>
      <c r="G16" s="87">
        <v>0</v>
      </c>
      <c r="H16" s="88">
        <v>0</v>
      </c>
      <c r="I16" s="94">
        <v>0</v>
      </c>
      <c r="J16" s="94">
        <v>0</v>
      </c>
      <c r="K16" s="106"/>
    </row>
    <row r="17" spans="1:11" ht="52.5" x14ac:dyDescent="0.45">
      <c r="A17" s="365"/>
      <c r="B17" s="349"/>
      <c r="C17" s="349"/>
      <c r="D17" s="44" t="s">
        <v>43</v>
      </c>
      <c r="E17" s="16" t="s">
        <v>44</v>
      </c>
      <c r="F17" s="124" t="s">
        <v>45</v>
      </c>
      <c r="G17" s="87">
        <v>0</v>
      </c>
      <c r="H17" s="88">
        <v>0</v>
      </c>
      <c r="I17" s="94">
        <v>0</v>
      </c>
      <c r="J17" s="94">
        <v>0</v>
      </c>
      <c r="K17" s="106"/>
    </row>
    <row r="18" spans="1:11" ht="65.650000000000006" x14ac:dyDescent="0.45">
      <c r="A18" s="365"/>
      <c r="B18" s="349"/>
      <c r="C18" s="43" t="s">
        <v>46</v>
      </c>
      <c r="D18" s="43" t="s">
        <v>47</v>
      </c>
      <c r="E18" s="16" t="s">
        <v>48</v>
      </c>
      <c r="F18" s="124" t="s">
        <v>49</v>
      </c>
      <c r="G18" s="87">
        <v>0</v>
      </c>
      <c r="H18" s="88">
        <v>0</v>
      </c>
      <c r="I18" s="94">
        <v>0</v>
      </c>
      <c r="J18" s="94">
        <v>0</v>
      </c>
      <c r="K18" s="106"/>
    </row>
    <row r="19" spans="1:11" ht="52.9" thickBot="1" x14ac:dyDescent="0.5">
      <c r="A19" s="408"/>
      <c r="B19" s="43" t="s">
        <v>50</v>
      </c>
      <c r="C19" s="43" t="s">
        <v>51</v>
      </c>
      <c r="D19" s="43" t="s">
        <v>52</v>
      </c>
      <c r="E19" s="16" t="s">
        <v>53</v>
      </c>
      <c r="F19" s="127" t="s">
        <v>54</v>
      </c>
      <c r="G19" s="100">
        <v>0</v>
      </c>
      <c r="H19" s="101">
        <v>0</v>
      </c>
      <c r="I19" s="148">
        <v>0</v>
      </c>
      <c r="J19" s="94">
        <v>0</v>
      </c>
      <c r="K19" s="106"/>
    </row>
    <row r="20" spans="1:11" ht="15.75" customHeight="1" thickBot="1" x14ac:dyDescent="0.5">
      <c r="A20" s="386" t="s">
        <v>16</v>
      </c>
      <c r="B20" s="387"/>
      <c r="C20" s="387"/>
      <c r="D20" s="387"/>
      <c r="E20" s="387"/>
      <c r="F20" s="387"/>
      <c r="G20" s="387"/>
      <c r="H20" s="388"/>
      <c r="I20" s="150">
        <f>SUM(I8:I19)</f>
        <v>546000</v>
      </c>
      <c r="J20" s="147"/>
      <c r="K20" s="108">
        <v>18079.470198675495</v>
      </c>
    </row>
    <row r="21" spans="1:11" ht="78.75" x14ac:dyDescent="0.45">
      <c r="A21" s="398" t="s">
        <v>55</v>
      </c>
      <c r="B21" s="351" t="s">
        <v>56</v>
      </c>
      <c r="C21" s="353" t="s">
        <v>57</v>
      </c>
      <c r="D21" s="40" t="s">
        <v>58</v>
      </c>
      <c r="E21" s="130" t="s">
        <v>59</v>
      </c>
      <c r="F21" s="121" t="s">
        <v>60</v>
      </c>
      <c r="G21" s="48">
        <v>2691.86</v>
      </c>
      <c r="H21" s="48">
        <v>2691.86</v>
      </c>
      <c r="I21" s="149">
        <v>81294.172000000006</v>
      </c>
      <c r="J21" s="48">
        <v>2691.86</v>
      </c>
      <c r="K21" s="105"/>
    </row>
    <row r="22" spans="1:11" ht="65.650000000000006" x14ac:dyDescent="0.45">
      <c r="A22" s="350"/>
      <c r="B22" s="351"/>
      <c r="C22" s="353"/>
      <c r="D22" s="18" t="s">
        <v>61</v>
      </c>
      <c r="E22" s="19" t="s">
        <v>62</v>
      </c>
      <c r="F22" s="124" t="s">
        <v>63</v>
      </c>
      <c r="G22" s="91">
        <v>111.73499999999999</v>
      </c>
      <c r="H22" s="92">
        <v>111.73499999999999</v>
      </c>
      <c r="I22" s="93">
        <v>3374.3969999999995</v>
      </c>
      <c r="J22" s="93">
        <v>111.73499999999999</v>
      </c>
      <c r="K22" s="105"/>
    </row>
    <row r="23" spans="1:11" ht="26.25" x14ac:dyDescent="0.45">
      <c r="A23" s="350"/>
      <c r="B23" s="352"/>
      <c r="C23" s="354"/>
      <c r="D23" s="39" t="s">
        <v>64</v>
      </c>
      <c r="E23" s="19" t="s">
        <v>65</v>
      </c>
      <c r="F23" s="124" t="s">
        <v>66</v>
      </c>
      <c r="G23" s="87">
        <v>0</v>
      </c>
      <c r="H23" s="88">
        <v>0</v>
      </c>
      <c r="I23" s="94">
        <v>0</v>
      </c>
      <c r="J23" s="94">
        <v>0</v>
      </c>
      <c r="K23" s="105"/>
    </row>
    <row r="24" spans="1:11" ht="78.75" x14ac:dyDescent="0.45">
      <c r="A24" s="350"/>
      <c r="B24" s="355" t="s">
        <v>67</v>
      </c>
      <c r="C24" s="20" t="s">
        <v>68</v>
      </c>
      <c r="D24" s="21" t="s">
        <v>69</v>
      </c>
      <c r="E24" s="19" t="s">
        <v>70</v>
      </c>
      <c r="F24" s="124" t="s">
        <v>71</v>
      </c>
      <c r="G24" s="99">
        <v>227668.55195321509</v>
      </c>
      <c r="H24" s="92">
        <v>2189.1206918578373</v>
      </c>
      <c r="I24" s="93">
        <v>236862.85885901799</v>
      </c>
      <c r="J24" s="93">
        <v>7843.1410218217889</v>
      </c>
      <c r="K24" s="105"/>
    </row>
    <row r="25" spans="1:11" ht="65.650000000000006" x14ac:dyDescent="0.45">
      <c r="A25" s="350"/>
      <c r="B25" s="351"/>
      <c r="C25" s="41" t="s">
        <v>72</v>
      </c>
      <c r="D25" s="18" t="s">
        <v>73</v>
      </c>
      <c r="E25" s="19" t="s">
        <v>74</v>
      </c>
      <c r="F25" s="124" t="s">
        <v>75</v>
      </c>
      <c r="G25" s="99">
        <v>24.818127095025112</v>
      </c>
      <c r="H25" s="92">
        <v>12.409063547512556</v>
      </c>
      <c r="I25" s="93">
        <v>697.38937137020571</v>
      </c>
      <c r="J25" s="93">
        <v>23.092363290404162</v>
      </c>
      <c r="K25" s="105"/>
    </row>
    <row r="26" spans="1:11" ht="78.75" x14ac:dyDescent="0.45">
      <c r="A26" s="350"/>
      <c r="B26" s="355" t="s">
        <v>76</v>
      </c>
      <c r="C26" s="356" t="s">
        <v>77</v>
      </c>
      <c r="D26" s="39" t="s">
        <v>78</v>
      </c>
      <c r="E26" s="19" t="s">
        <v>79</v>
      </c>
      <c r="F26" s="124" t="s">
        <v>80</v>
      </c>
      <c r="G26" s="91">
        <v>20.506365604768323</v>
      </c>
      <c r="H26" s="92">
        <v>20.506365604768323</v>
      </c>
      <c r="I26" s="93">
        <v>619.29224126400334</v>
      </c>
      <c r="J26" s="93">
        <v>20.506365604768323</v>
      </c>
      <c r="K26" s="105"/>
    </row>
    <row r="27" spans="1:11" ht="52.5" x14ac:dyDescent="0.45">
      <c r="A27" s="350"/>
      <c r="B27" s="351"/>
      <c r="C27" s="353"/>
      <c r="D27" s="355" t="s">
        <v>81</v>
      </c>
      <c r="E27" s="19" t="s">
        <v>82</v>
      </c>
      <c r="F27" s="124" t="s">
        <v>83</v>
      </c>
      <c r="G27" s="87">
        <v>0</v>
      </c>
      <c r="H27" s="88">
        <v>0</v>
      </c>
      <c r="I27" s="94">
        <v>0</v>
      </c>
      <c r="J27" s="94">
        <v>0</v>
      </c>
      <c r="K27" s="105"/>
    </row>
    <row r="28" spans="1:11" ht="39.4" x14ac:dyDescent="0.45">
      <c r="A28" s="350"/>
      <c r="B28" s="351"/>
      <c r="C28" s="353"/>
      <c r="D28" s="351"/>
      <c r="E28" s="19" t="s">
        <v>84</v>
      </c>
      <c r="F28" s="124" t="s">
        <v>85</v>
      </c>
      <c r="G28" s="97">
        <v>0</v>
      </c>
      <c r="H28" s="98">
        <v>0</v>
      </c>
      <c r="I28" s="94">
        <v>0</v>
      </c>
      <c r="J28" s="94">
        <v>0</v>
      </c>
      <c r="K28" s="105"/>
    </row>
    <row r="29" spans="1:11" ht="26.25" x14ac:dyDescent="0.45">
      <c r="A29" s="350"/>
      <c r="B29" s="351"/>
      <c r="C29" s="353"/>
      <c r="D29" s="351"/>
      <c r="E29" s="19" t="s">
        <v>86</v>
      </c>
      <c r="F29" s="124" t="s">
        <v>87</v>
      </c>
      <c r="G29" s="87">
        <v>0</v>
      </c>
      <c r="H29" s="88">
        <v>0</v>
      </c>
      <c r="I29" s="94">
        <v>0</v>
      </c>
      <c r="J29" s="94">
        <v>0</v>
      </c>
      <c r="K29" s="105"/>
    </row>
    <row r="30" spans="1:11" ht="26.25" x14ac:dyDescent="0.45">
      <c r="A30" s="350"/>
      <c r="B30" s="351"/>
      <c r="C30" s="353"/>
      <c r="D30" s="352"/>
      <c r="E30" s="19" t="s">
        <v>88</v>
      </c>
      <c r="F30" s="124" t="s">
        <v>89</v>
      </c>
      <c r="G30" s="87">
        <v>0</v>
      </c>
      <c r="H30" s="88">
        <v>0</v>
      </c>
      <c r="I30" s="94">
        <v>0</v>
      </c>
      <c r="J30" s="94">
        <v>0</v>
      </c>
      <c r="K30" s="105"/>
    </row>
    <row r="31" spans="1:11" ht="39.4" x14ac:dyDescent="0.45">
      <c r="A31" s="350"/>
      <c r="B31" s="351"/>
      <c r="C31" s="20" t="s">
        <v>90</v>
      </c>
      <c r="D31" s="18" t="s">
        <v>91</v>
      </c>
      <c r="E31" s="19" t="s">
        <v>92</v>
      </c>
      <c r="F31" s="124" t="s">
        <v>93</v>
      </c>
      <c r="G31" s="97">
        <v>5.2000000000000011</v>
      </c>
      <c r="H31" s="98">
        <v>5.2</v>
      </c>
      <c r="I31" s="93">
        <v>157.04000000000002</v>
      </c>
      <c r="J31" s="93">
        <v>5.2000000000000011</v>
      </c>
      <c r="K31" s="105"/>
    </row>
    <row r="32" spans="1:11" ht="65.650000000000006" x14ac:dyDescent="0.45">
      <c r="A32" s="350"/>
      <c r="B32" s="351"/>
      <c r="C32" s="20" t="s">
        <v>94</v>
      </c>
      <c r="D32" s="18" t="s">
        <v>95</v>
      </c>
      <c r="E32" s="19" t="s">
        <v>96</v>
      </c>
      <c r="F32" s="124" t="s">
        <v>97</v>
      </c>
      <c r="G32" s="91">
        <v>3306.5693430656929</v>
      </c>
      <c r="H32" s="92">
        <v>1102.1897810218977</v>
      </c>
      <c r="I32" s="93">
        <v>90600</v>
      </c>
      <c r="J32" s="93">
        <v>3000</v>
      </c>
      <c r="K32" s="105"/>
    </row>
    <row r="33" spans="1:11" ht="52.5" x14ac:dyDescent="0.45">
      <c r="A33" s="350"/>
      <c r="B33" s="351"/>
      <c r="C33" s="42" t="s">
        <v>98</v>
      </c>
      <c r="D33" s="39" t="s">
        <v>99</v>
      </c>
      <c r="E33" s="19" t="s">
        <v>100</v>
      </c>
      <c r="F33" s="124" t="s">
        <v>101</v>
      </c>
      <c r="G33" s="87">
        <v>0</v>
      </c>
      <c r="H33" s="88">
        <v>0</v>
      </c>
      <c r="I33" s="94">
        <v>0</v>
      </c>
      <c r="J33" s="94">
        <v>0</v>
      </c>
      <c r="K33" s="105"/>
    </row>
    <row r="34" spans="1:11" ht="78.75" x14ac:dyDescent="0.45">
      <c r="A34" s="350"/>
      <c r="B34" s="351"/>
      <c r="C34" s="356" t="s">
        <v>102</v>
      </c>
      <c r="D34" s="22" t="s">
        <v>103</v>
      </c>
      <c r="E34" s="19" t="s">
        <v>104</v>
      </c>
      <c r="F34" s="124" t="s">
        <v>105</v>
      </c>
      <c r="G34" s="87">
        <v>0</v>
      </c>
      <c r="H34" s="88">
        <v>0</v>
      </c>
      <c r="I34" s="94">
        <v>0</v>
      </c>
      <c r="J34" s="94">
        <v>0</v>
      </c>
      <c r="K34" s="105"/>
    </row>
    <row r="35" spans="1:11" ht="52.5" x14ac:dyDescent="0.45">
      <c r="A35" s="350"/>
      <c r="B35" s="351"/>
      <c r="C35" s="353"/>
      <c r="D35" s="23" t="s">
        <v>106</v>
      </c>
      <c r="E35" s="19" t="s">
        <v>107</v>
      </c>
      <c r="F35" s="124" t="s">
        <v>108</v>
      </c>
      <c r="G35" s="91">
        <v>214.18355871886121</v>
      </c>
      <c r="H35" s="92">
        <v>107.0917793594306</v>
      </c>
      <c r="I35" s="93">
        <v>6018.558</v>
      </c>
      <c r="J35" s="93">
        <v>199.29</v>
      </c>
      <c r="K35" s="105"/>
    </row>
    <row r="36" spans="1:11" ht="65.650000000000006" x14ac:dyDescent="0.45">
      <c r="A36" s="350"/>
      <c r="B36" s="351"/>
      <c r="C36" s="353"/>
      <c r="D36" s="23"/>
      <c r="E36" s="24" t="s">
        <v>109</v>
      </c>
      <c r="F36" s="127" t="s">
        <v>110</v>
      </c>
      <c r="G36" s="95">
        <v>25777.047500000001</v>
      </c>
      <c r="H36" s="96">
        <v>0</v>
      </c>
      <c r="I36" s="93">
        <v>670203.23499999999</v>
      </c>
      <c r="J36" s="93">
        <v>22192.160099337747</v>
      </c>
      <c r="K36" s="105"/>
    </row>
    <row r="37" spans="1:11" ht="26.25" x14ac:dyDescent="0.45">
      <c r="A37" s="340"/>
      <c r="B37" s="76"/>
      <c r="C37" s="77"/>
      <c r="D37" s="26" t="s">
        <v>111</v>
      </c>
      <c r="E37" s="409"/>
      <c r="F37" s="410"/>
      <c r="G37" s="410"/>
      <c r="H37" s="411"/>
      <c r="I37" s="107">
        <f>SUM(I21:I36)</f>
        <v>1089826.9424716523</v>
      </c>
      <c r="J37" s="107"/>
      <c r="K37" s="108">
        <v>36086.984850054716</v>
      </c>
    </row>
    <row r="38" spans="1:11" ht="125.25" customHeight="1" x14ac:dyDescent="0.45">
      <c r="A38" s="359" t="s">
        <v>112</v>
      </c>
      <c r="B38" s="360" t="s">
        <v>113</v>
      </c>
      <c r="C38" s="37" t="s">
        <v>114</v>
      </c>
      <c r="D38" s="37" t="s">
        <v>115</v>
      </c>
      <c r="E38" s="27" t="s">
        <v>116</v>
      </c>
      <c r="F38" s="121" t="s">
        <v>117</v>
      </c>
      <c r="G38" s="85">
        <v>0</v>
      </c>
      <c r="H38" s="86">
        <v>0</v>
      </c>
      <c r="I38" s="94">
        <v>0</v>
      </c>
      <c r="J38" s="94">
        <v>0</v>
      </c>
      <c r="K38" s="106"/>
    </row>
    <row r="39" spans="1:11" ht="66" thickBot="1" x14ac:dyDescent="0.5">
      <c r="A39" s="359"/>
      <c r="B39" s="360"/>
      <c r="C39" s="29"/>
      <c r="D39" s="30"/>
      <c r="E39" s="31" t="s">
        <v>118</v>
      </c>
      <c r="F39" s="124" t="s">
        <v>119</v>
      </c>
      <c r="G39" s="87">
        <v>0</v>
      </c>
      <c r="H39" s="88">
        <v>0</v>
      </c>
      <c r="I39" s="94">
        <v>0</v>
      </c>
      <c r="J39" s="94">
        <v>0</v>
      </c>
      <c r="K39" s="106"/>
    </row>
    <row r="40" spans="1:11" ht="79.150000000000006" thickBot="1" x14ac:dyDescent="0.5">
      <c r="A40" s="359"/>
      <c r="B40" s="360"/>
      <c r="C40" s="37" t="s">
        <v>120</v>
      </c>
      <c r="D40" s="33" t="s">
        <v>121</v>
      </c>
      <c r="E40" s="34" t="s">
        <v>122</v>
      </c>
      <c r="F40" s="127" t="s">
        <v>123</v>
      </c>
      <c r="G40" s="89">
        <v>0</v>
      </c>
      <c r="H40" s="90">
        <v>6.41</v>
      </c>
      <c r="I40" s="109">
        <v>26.922000000000001</v>
      </c>
      <c r="J40" s="110">
        <v>0.8914569536423842</v>
      </c>
      <c r="K40" s="111"/>
    </row>
    <row r="41" spans="1:11" x14ac:dyDescent="0.45">
      <c r="A41" s="382" t="s">
        <v>112</v>
      </c>
      <c r="B41" s="383"/>
      <c r="C41" s="383"/>
      <c r="D41" s="383"/>
      <c r="E41" s="383"/>
      <c r="F41" s="383"/>
      <c r="G41" s="383"/>
      <c r="H41" s="383"/>
      <c r="I41" s="112">
        <f>SUM(I38:I40)</f>
        <v>26.922000000000001</v>
      </c>
      <c r="J41" s="113"/>
      <c r="K41" s="202">
        <v>0.8914569536423842</v>
      </c>
    </row>
    <row r="42" spans="1:11" ht="14.65" thickBot="1" x14ac:dyDescent="0.5">
      <c r="A42" s="384" t="s">
        <v>124</v>
      </c>
      <c r="B42" s="385"/>
      <c r="C42" s="385"/>
      <c r="D42" s="385"/>
      <c r="E42" s="385"/>
      <c r="F42" s="385"/>
      <c r="G42" s="385"/>
      <c r="H42" s="385"/>
      <c r="I42" s="114">
        <f>I20+I37+I41</f>
        <v>1635853.8644716523</v>
      </c>
      <c r="J42" s="115"/>
      <c r="K42" s="116">
        <f>I42/I7</f>
        <v>54167.346505683854</v>
      </c>
    </row>
  </sheetData>
  <mergeCells count="35">
    <mergeCell ref="E37:H37"/>
    <mergeCell ref="A38:A40"/>
    <mergeCell ref="B38:B40"/>
    <mergeCell ref="B24:B25"/>
    <mergeCell ref="B26:B36"/>
    <mergeCell ref="C26:C30"/>
    <mergeCell ref="D27:D30"/>
    <mergeCell ref="C34:C36"/>
    <mergeCell ref="I3:I6"/>
    <mergeCell ref="J3:J6"/>
    <mergeCell ref="K3:K6"/>
    <mergeCell ref="A7:F7"/>
    <mergeCell ref="D14:D16"/>
    <mergeCell ref="C15:C17"/>
    <mergeCell ref="A8:A19"/>
    <mergeCell ref="B8:B11"/>
    <mergeCell ref="C8:C11"/>
    <mergeCell ref="B12:B18"/>
    <mergeCell ref="D12:D13"/>
    <mergeCell ref="A41:H41"/>
    <mergeCell ref="A42:H42"/>
    <mergeCell ref="A20:H20"/>
    <mergeCell ref="A1:F1"/>
    <mergeCell ref="F2:F6"/>
    <mergeCell ref="G2:H2"/>
    <mergeCell ref="A3:A6"/>
    <mergeCell ref="B3:B6"/>
    <mergeCell ref="C3:C6"/>
    <mergeCell ref="D3:D6"/>
    <mergeCell ref="E3:E6"/>
    <mergeCell ref="G3:G6"/>
    <mergeCell ref="H3:H6"/>
    <mergeCell ref="A21:A36"/>
    <mergeCell ref="B21:B23"/>
    <mergeCell ref="C21:C23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workbookViewId="0">
      <selection activeCell="O39" sqref="O39"/>
    </sheetView>
  </sheetViews>
  <sheetFormatPr defaultColWidth="8.796875" defaultRowHeight="14.25" x14ac:dyDescent="0.45"/>
  <cols>
    <col min="6" max="6" width="12" customWidth="1"/>
    <col min="7" max="7" width="13" customWidth="1"/>
    <col min="8" max="8" width="11.1328125" customWidth="1"/>
    <col min="9" max="9" width="12.6640625" customWidth="1"/>
    <col min="10" max="10" width="12.46484375" customWidth="1"/>
    <col min="11" max="11" width="9.46484375" bestFit="1" customWidth="1"/>
  </cols>
  <sheetData>
    <row r="1" spans="1:14" ht="59.25" customHeight="1" thickBot="1" x14ac:dyDescent="0.5">
      <c r="A1" s="371" t="s">
        <v>138</v>
      </c>
      <c r="B1" s="372"/>
      <c r="C1" s="372"/>
      <c r="D1" s="372"/>
      <c r="E1" s="372"/>
      <c r="F1" s="329"/>
      <c r="G1" s="194" t="s">
        <v>1</v>
      </c>
      <c r="H1" s="194" t="s">
        <v>1</v>
      </c>
      <c r="I1" s="195" t="s">
        <v>128</v>
      </c>
      <c r="J1" s="196" t="s">
        <v>129</v>
      </c>
      <c r="K1" s="197" t="s">
        <v>125</v>
      </c>
    </row>
    <row r="2" spans="1:14" ht="14.65" thickBot="1" x14ac:dyDescent="0.5">
      <c r="A2" s="1" t="s">
        <v>2</v>
      </c>
      <c r="B2" s="1" t="s">
        <v>3</v>
      </c>
      <c r="C2" s="1" t="s">
        <v>4</v>
      </c>
      <c r="D2" s="1" t="s">
        <v>5</v>
      </c>
      <c r="E2" s="2" t="s">
        <v>6</v>
      </c>
      <c r="F2" s="419" t="s">
        <v>7</v>
      </c>
      <c r="G2" s="393" t="s">
        <v>8</v>
      </c>
      <c r="H2" s="393"/>
      <c r="I2" s="341"/>
      <c r="J2" s="341"/>
      <c r="K2" s="342"/>
    </row>
    <row r="3" spans="1:14" ht="15" customHeight="1" x14ac:dyDescent="0.45">
      <c r="A3" s="394" t="s">
        <v>9</v>
      </c>
      <c r="B3" s="394" t="s">
        <v>10</v>
      </c>
      <c r="C3" s="394" t="s">
        <v>11</v>
      </c>
      <c r="D3" s="394" t="s">
        <v>12</v>
      </c>
      <c r="E3" s="396" t="s">
        <v>13</v>
      </c>
      <c r="F3" s="420"/>
      <c r="G3" s="379" t="s">
        <v>139</v>
      </c>
      <c r="H3" s="381" t="s">
        <v>15</v>
      </c>
      <c r="I3" s="361" t="s">
        <v>131</v>
      </c>
      <c r="J3" s="361" t="s">
        <v>136</v>
      </c>
      <c r="K3" s="416" t="s">
        <v>126</v>
      </c>
    </row>
    <row r="4" spans="1:14" x14ac:dyDescent="0.45">
      <c r="A4" s="395"/>
      <c r="B4" s="395"/>
      <c r="C4" s="395"/>
      <c r="D4" s="395"/>
      <c r="E4" s="396"/>
      <c r="F4" s="420"/>
      <c r="G4" s="379"/>
      <c r="H4" s="381"/>
      <c r="I4" s="361"/>
      <c r="J4" s="361"/>
      <c r="K4" s="416"/>
    </row>
    <row r="5" spans="1:14" ht="66.75" customHeight="1" x14ac:dyDescent="0.45">
      <c r="A5" s="395"/>
      <c r="B5" s="395"/>
      <c r="C5" s="395"/>
      <c r="D5" s="395"/>
      <c r="E5" s="396"/>
      <c r="F5" s="420"/>
      <c r="G5" s="380"/>
      <c r="H5" s="381"/>
      <c r="I5" s="361"/>
      <c r="J5" s="361"/>
      <c r="K5" s="416"/>
      <c r="N5" s="152"/>
    </row>
    <row r="6" spans="1:14" ht="41.25" customHeight="1" x14ac:dyDescent="0.45">
      <c r="A6" s="417" t="s">
        <v>127</v>
      </c>
      <c r="B6" s="418"/>
      <c r="C6" s="418"/>
      <c r="D6" s="418"/>
      <c r="E6" s="418"/>
      <c r="F6" s="418"/>
      <c r="G6" s="83">
        <v>3.25</v>
      </c>
      <c r="H6" s="84">
        <v>0.4556</v>
      </c>
      <c r="I6" s="83">
        <f>G6+H6</f>
        <v>3.7056</v>
      </c>
      <c r="J6" s="83"/>
      <c r="K6" s="343"/>
      <c r="N6" s="151"/>
    </row>
    <row r="7" spans="1:14" ht="52.5" x14ac:dyDescent="0.45">
      <c r="A7" s="365" t="s">
        <v>16</v>
      </c>
      <c r="B7" s="349" t="s">
        <v>17</v>
      </c>
      <c r="C7" s="349" t="s">
        <v>18</v>
      </c>
      <c r="D7" s="38" t="s">
        <v>19</v>
      </c>
      <c r="E7" s="7" t="s">
        <v>20</v>
      </c>
      <c r="F7" s="121" t="s">
        <v>21</v>
      </c>
      <c r="G7" s="122">
        <v>0</v>
      </c>
      <c r="H7" s="123">
        <v>0</v>
      </c>
      <c r="I7" s="93">
        <v>0</v>
      </c>
      <c r="J7" s="93">
        <v>0</v>
      </c>
      <c r="K7" s="199"/>
    </row>
    <row r="8" spans="1:14" ht="52.5" x14ac:dyDescent="0.45">
      <c r="A8" s="365"/>
      <c r="B8" s="349"/>
      <c r="C8" s="349"/>
      <c r="D8" s="11" t="s">
        <v>22</v>
      </c>
      <c r="E8" s="12" t="s">
        <v>23</v>
      </c>
      <c r="F8" s="124" t="s">
        <v>24</v>
      </c>
      <c r="G8" s="125">
        <v>0</v>
      </c>
      <c r="H8" s="123">
        <v>0</v>
      </c>
      <c r="I8" s="93">
        <v>0</v>
      </c>
      <c r="J8" s="93">
        <v>0</v>
      </c>
      <c r="K8" s="199"/>
    </row>
    <row r="9" spans="1:14" ht="26.25" x14ac:dyDescent="0.45">
      <c r="A9" s="365"/>
      <c r="B9" s="349"/>
      <c r="C9" s="349"/>
      <c r="D9" s="11" t="s">
        <v>25</v>
      </c>
      <c r="E9" s="12" t="s">
        <v>26</v>
      </c>
      <c r="F9" s="124" t="s">
        <v>27</v>
      </c>
      <c r="G9" s="125">
        <v>0</v>
      </c>
      <c r="H9" s="123">
        <v>0</v>
      </c>
      <c r="I9" s="93">
        <v>0</v>
      </c>
      <c r="J9" s="93">
        <v>0</v>
      </c>
      <c r="K9" s="199"/>
    </row>
    <row r="10" spans="1:14" ht="52.5" x14ac:dyDescent="0.45">
      <c r="A10" s="365"/>
      <c r="B10" s="349"/>
      <c r="C10" s="366"/>
      <c r="D10" s="11" t="s">
        <v>28</v>
      </c>
      <c r="E10" s="12" t="s">
        <v>29</v>
      </c>
      <c r="F10" s="124" t="s">
        <v>30</v>
      </c>
      <c r="G10" s="125">
        <v>0</v>
      </c>
      <c r="H10" s="123">
        <v>0</v>
      </c>
      <c r="I10" s="93">
        <v>0</v>
      </c>
      <c r="J10" s="93">
        <v>0</v>
      </c>
      <c r="K10" s="199"/>
    </row>
    <row r="11" spans="1:14" ht="63.75" customHeight="1" x14ac:dyDescent="0.45">
      <c r="A11" s="365"/>
      <c r="B11" s="367" t="s">
        <v>31</v>
      </c>
      <c r="C11" s="14"/>
      <c r="D11" s="368" t="s">
        <v>32</v>
      </c>
      <c r="E11" s="12" t="s">
        <v>33</v>
      </c>
      <c r="F11" s="124" t="s">
        <v>34</v>
      </c>
      <c r="G11" s="125">
        <v>0</v>
      </c>
      <c r="H11" s="123">
        <v>0</v>
      </c>
      <c r="I11" s="93">
        <v>0</v>
      </c>
      <c r="J11" s="93">
        <v>0</v>
      </c>
      <c r="K11" s="199"/>
    </row>
    <row r="12" spans="1:14" x14ac:dyDescent="0.45">
      <c r="A12" s="365"/>
      <c r="B12" s="349"/>
      <c r="C12" s="15"/>
      <c r="D12" s="369"/>
      <c r="E12" s="12" t="s">
        <v>35</v>
      </c>
      <c r="F12" s="124" t="s">
        <v>36</v>
      </c>
      <c r="G12" s="125">
        <v>0</v>
      </c>
      <c r="H12" s="123">
        <v>0</v>
      </c>
      <c r="I12" s="93">
        <v>0</v>
      </c>
      <c r="J12" s="93">
        <v>0</v>
      </c>
      <c r="K12" s="199"/>
    </row>
    <row r="13" spans="1:14" ht="25.5" customHeight="1" x14ac:dyDescent="0.45">
      <c r="A13" s="365"/>
      <c r="B13" s="349"/>
      <c r="C13" s="15"/>
      <c r="D13" s="368" t="s">
        <v>37</v>
      </c>
      <c r="E13" s="12" t="s">
        <v>38</v>
      </c>
      <c r="F13" s="124" t="s">
        <v>39</v>
      </c>
      <c r="G13" s="126">
        <v>0</v>
      </c>
      <c r="H13" s="123">
        <v>0</v>
      </c>
      <c r="I13" s="93">
        <v>0</v>
      </c>
      <c r="J13" s="93">
        <v>0</v>
      </c>
      <c r="K13" s="199"/>
    </row>
    <row r="14" spans="1:14" ht="26.25" x14ac:dyDescent="0.45">
      <c r="A14" s="365"/>
      <c r="B14" s="349"/>
      <c r="C14" s="349" t="s">
        <v>18</v>
      </c>
      <c r="D14" s="370"/>
      <c r="E14" s="12" t="s">
        <v>40</v>
      </c>
      <c r="F14" s="124" t="s">
        <v>133</v>
      </c>
      <c r="G14" s="125">
        <v>0</v>
      </c>
      <c r="H14" s="123">
        <v>0</v>
      </c>
      <c r="I14" s="93">
        <v>0</v>
      </c>
      <c r="J14" s="93">
        <v>0</v>
      </c>
      <c r="K14" s="199"/>
    </row>
    <row r="15" spans="1:14" ht="52.5" x14ac:dyDescent="0.45">
      <c r="A15" s="365"/>
      <c r="B15" s="349"/>
      <c r="C15" s="349"/>
      <c r="D15" s="369"/>
      <c r="E15" s="12" t="s">
        <v>42</v>
      </c>
      <c r="F15" s="124" t="s">
        <v>133</v>
      </c>
      <c r="G15" s="125">
        <v>0</v>
      </c>
      <c r="H15" s="123">
        <v>0</v>
      </c>
      <c r="I15" s="93">
        <v>0</v>
      </c>
      <c r="J15" s="93">
        <v>0</v>
      </c>
      <c r="K15" s="199"/>
    </row>
    <row r="16" spans="1:14" ht="65.650000000000006" x14ac:dyDescent="0.45">
      <c r="A16" s="365"/>
      <c r="B16" s="349"/>
      <c r="C16" s="349"/>
      <c r="D16" s="44" t="s">
        <v>43</v>
      </c>
      <c r="E16" s="16" t="s">
        <v>44</v>
      </c>
      <c r="F16" s="124" t="s">
        <v>45</v>
      </c>
      <c r="G16" s="125">
        <v>97</v>
      </c>
      <c r="H16" s="123">
        <v>97</v>
      </c>
      <c r="I16" s="93">
        <v>359.44319999999999</v>
      </c>
      <c r="J16" s="93">
        <v>97</v>
      </c>
      <c r="K16" s="199"/>
    </row>
    <row r="17" spans="1:11" ht="78.75" x14ac:dyDescent="0.45">
      <c r="A17" s="365"/>
      <c r="B17" s="349"/>
      <c r="C17" s="43" t="s">
        <v>46</v>
      </c>
      <c r="D17" s="43" t="s">
        <v>47</v>
      </c>
      <c r="E17" s="16" t="s">
        <v>48</v>
      </c>
      <c r="F17" s="124" t="s">
        <v>49</v>
      </c>
      <c r="G17" s="125">
        <v>0</v>
      </c>
      <c r="H17" s="123">
        <v>0</v>
      </c>
      <c r="I17" s="93"/>
      <c r="J17" s="93"/>
      <c r="K17" s="199"/>
    </row>
    <row r="18" spans="1:11" ht="79.150000000000006" thickBot="1" x14ac:dyDescent="0.5">
      <c r="A18" s="365"/>
      <c r="B18" s="43" t="s">
        <v>50</v>
      </c>
      <c r="C18" s="43" t="s">
        <v>51</v>
      </c>
      <c r="D18" s="43" t="s">
        <v>52</v>
      </c>
      <c r="E18" s="16" t="s">
        <v>53</v>
      </c>
      <c r="F18" s="127" t="s">
        <v>54</v>
      </c>
      <c r="G18" s="128">
        <v>0</v>
      </c>
      <c r="H18" s="129">
        <v>0</v>
      </c>
      <c r="I18" s="110"/>
      <c r="J18" s="110"/>
      <c r="K18" s="200"/>
    </row>
    <row r="19" spans="1:11" ht="15.75" customHeight="1" thickBot="1" x14ac:dyDescent="0.5">
      <c r="A19" s="134" t="s">
        <v>16</v>
      </c>
      <c r="B19" s="135"/>
      <c r="C19" s="135"/>
      <c r="D19" s="135"/>
      <c r="E19" s="135"/>
      <c r="F19" s="136"/>
      <c r="G19" s="137"/>
      <c r="H19" s="138"/>
      <c r="I19" s="156">
        <v>359.44</v>
      </c>
      <c r="J19" s="153"/>
      <c r="K19" s="157">
        <f>I19/I6</f>
        <v>96.999136442141619</v>
      </c>
    </row>
    <row r="20" spans="1:11" ht="105" x14ac:dyDescent="0.45">
      <c r="A20" s="350" t="s">
        <v>55</v>
      </c>
      <c r="B20" s="351" t="s">
        <v>56</v>
      </c>
      <c r="C20" s="353" t="s">
        <v>57</v>
      </c>
      <c r="D20" s="40" t="s">
        <v>58</v>
      </c>
      <c r="E20" s="130" t="s">
        <v>59</v>
      </c>
      <c r="F20" s="121" t="s">
        <v>60</v>
      </c>
      <c r="G20" s="122">
        <v>2691.86</v>
      </c>
      <c r="H20" s="139">
        <v>2691.86</v>
      </c>
      <c r="I20" s="158">
        <v>9974.9564160000009</v>
      </c>
      <c r="J20" s="158">
        <v>2119.8054267256034</v>
      </c>
      <c r="K20" s="201"/>
    </row>
    <row r="21" spans="1:11" ht="78.75" x14ac:dyDescent="0.45">
      <c r="A21" s="350"/>
      <c r="B21" s="351"/>
      <c r="C21" s="353"/>
      <c r="D21" s="18" t="s">
        <v>61</v>
      </c>
      <c r="E21" s="19" t="s">
        <v>62</v>
      </c>
      <c r="F21" s="124" t="s">
        <v>63</v>
      </c>
      <c r="G21" s="125">
        <v>111.73499999999999</v>
      </c>
      <c r="H21" s="123">
        <v>111.73499999999999</v>
      </c>
      <c r="I21" s="93">
        <v>414.04521599999998</v>
      </c>
      <c r="J21" s="93">
        <v>111.735</v>
      </c>
      <c r="K21" s="199"/>
    </row>
    <row r="22" spans="1:11" ht="39.4" x14ac:dyDescent="0.45">
      <c r="A22" s="350"/>
      <c r="B22" s="352"/>
      <c r="C22" s="354"/>
      <c r="D22" s="39" t="s">
        <v>64</v>
      </c>
      <c r="E22" s="19" t="s">
        <v>65</v>
      </c>
      <c r="F22" s="124" t="s">
        <v>66</v>
      </c>
      <c r="G22" s="125">
        <v>0</v>
      </c>
      <c r="H22" s="123">
        <v>0</v>
      </c>
      <c r="I22" s="93">
        <v>0</v>
      </c>
      <c r="J22" s="93">
        <v>0</v>
      </c>
      <c r="K22" s="199"/>
    </row>
    <row r="23" spans="1:11" ht="105" x14ac:dyDescent="0.45">
      <c r="A23" s="350"/>
      <c r="B23" s="355" t="s">
        <v>67</v>
      </c>
      <c r="C23" s="20" t="s">
        <v>68</v>
      </c>
      <c r="D23" s="21" t="s">
        <v>69</v>
      </c>
      <c r="E23" s="19" t="s">
        <v>70</v>
      </c>
      <c r="F23" s="124" t="s">
        <v>71</v>
      </c>
      <c r="G23" s="125">
        <v>7843.1410218217889</v>
      </c>
      <c r="H23" s="123">
        <v>7843.1410218217879</v>
      </c>
      <c r="I23" s="93">
        <v>29063.543370462819</v>
      </c>
      <c r="J23" s="93">
        <v>7843.1410218217889</v>
      </c>
      <c r="K23" s="199"/>
    </row>
    <row r="24" spans="1:11" ht="105" x14ac:dyDescent="0.45">
      <c r="A24" s="350"/>
      <c r="B24" s="351"/>
      <c r="C24" s="41" t="s">
        <v>72</v>
      </c>
      <c r="D24" s="18" t="s">
        <v>73</v>
      </c>
      <c r="E24" s="19" t="s">
        <v>74</v>
      </c>
      <c r="F24" s="124" t="s">
        <v>75</v>
      </c>
      <c r="G24" s="125">
        <v>23.092363290404162</v>
      </c>
      <c r="H24" s="123">
        <v>23.092363290404162</v>
      </c>
      <c r="I24" s="93">
        <v>85.571061408921665</v>
      </c>
      <c r="J24" s="93">
        <v>11.546181645202081</v>
      </c>
      <c r="K24" s="199"/>
    </row>
    <row r="25" spans="1:11" ht="89.25" customHeight="1" x14ac:dyDescent="0.45">
      <c r="A25" s="350"/>
      <c r="B25" s="355" t="s">
        <v>76</v>
      </c>
      <c r="C25" s="356" t="s">
        <v>77</v>
      </c>
      <c r="D25" s="39" t="s">
        <v>78</v>
      </c>
      <c r="E25" s="19" t="s">
        <v>79</v>
      </c>
      <c r="F25" s="124" t="s">
        <v>80</v>
      </c>
      <c r="G25" s="125">
        <v>20.506365604768323</v>
      </c>
      <c r="H25" s="123">
        <v>20.506365604768323</v>
      </c>
      <c r="I25" s="93">
        <v>75.988388385029495</v>
      </c>
      <c r="J25" s="93">
        <v>20.506365604768323</v>
      </c>
      <c r="K25" s="199"/>
    </row>
    <row r="26" spans="1:11" ht="52.5" x14ac:dyDescent="0.45">
      <c r="A26" s="350"/>
      <c r="B26" s="351"/>
      <c r="C26" s="353"/>
      <c r="D26" s="355" t="s">
        <v>81</v>
      </c>
      <c r="E26" s="19" t="s">
        <v>82</v>
      </c>
      <c r="F26" s="124" t="s">
        <v>83</v>
      </c>
      <c r="G26" s="125">
        <v>0</v>
      </c>
      <c r="H26" s="123">
        <v>0</v>
      </c>
      <c r="I26" s="93">
        <v>0</v>
      </c>
      <c r="J26" s="93">
        <v>0</v>
      </c>
      <c r="K26" s="199"/>
    </row>
    <row r="27" spans="1:11" ht="52.5" x14ac:dyDescent="0.45">
      <c r="A27" s="350"/>
      <c r="B27" s="351"/>
      <c r="C27" s="353"/>
      <c r="D27" s="351"/>
      <c r="E27" s="19" t="s">
        <v>84</v>
      </c>
      <c r="F27" s="124" t="s">
        <v>85</v>
      </c>
      <c r="G27" s="125">
        <v>0</v>
      </c>
      <c r="H27" s="123">
        <v>0</v>
      </c>
      <c r="I27" s="93">
        <v>0</v>
      </c>
      <c r="J27" s="93">
        <v>0</v>
      </c>
      <c r="K27" s="199"/>
    </row>
    <row r="28" spans="1:11" ht="26.25" x14ac:dyDescent="0.45">
      <c r="A28" s="350"/>
      <c r="B28" s="351"/>
      <c r="C28" s="353"/>
      <c r="D28" s="351"/>
      <c r="E28" s="19" t="s">
        <v>86</v>
      </c>
      <c r="F28" s="124" t="s">
        <v>87</v>
      </c>
      <c r="G28" s="125">
        <v>0</v>
      </c>
      <c r="H28" s="123">
        <v>0</v>
      </c>
      <c r="I28" s="93">
        <v>0</v>
      </c>
      <c r="J28" s="93">
        <v>0</v>
      </c>
      <c r="K28" s="199"/>
    </row>
    <row r="29" spans="1:11" ht="39.4" x14ac:dyDescent="0.45">
      <c r="A29" s="350"/>
      <c r="B29" s="351"/>
      <c r="C29" s="353"/>
      <c r="D29" s="352"/>
      <c r="E29" s="19" t="s">
        <v>88</v>
      </c>
      <c r="F29" s="124" t="s">
        <v>89</v>
      </c>
      <c r="G29" s="125">
        <v>0</v>
      </c>
      <c r="H29" s="123">
        <v>0</v>
      </c>
      <c r="I29" s="93">
        <v>0</v>
      </c>
      <c r="J29" s="93">
        <v>0</v>
      </c>
      <c r="K29" s="199"/>
    </row>
    <row r="30" spans="1:11" ht="65.650000000000006" x14ac:dyDescent="0.45">
      <c r="A30" s="350"/>
      <c r="B30" s="351"/>
      <c r="C30" s="20" t="s">
        <v>90</v>
      </c>
      <c r="D30" s="18" t="s">
        <v>91</v>
      </c>
      <c r="E30" s="19" t="s">
        <v>92</v>
      </c>
      <c r="F30" s="124" t="s">
        <v>93</v>
      </c>
      <c r="G30" s="125">
        <v>5.2000000000000011</v>
      </c>
      <c r="H30" s="123">
        <v>5.2000000000000011</v>
      </c>
      <c r="I30" s="93">
        <v>19.269120000000001</v>
      </c>
      <c r="J30" s="93">
        <v>5.2</v>
      </c>
      <c r="K30" s="199"/>
    </row>
    <row r="31" spans="1:11" ht="65.650000000000006" x14ac:dyDescent="0.45">
      <c r="A31" s="350"/>
      <c r="B31" s="351"/>
      <c r="C31" s="20" t="s">
        <v>94</v>
      </c>
      <c r="D31" s="18" t="s">
        <v>95</v>
      </c>
      <c r="E31" s="19" t="s">
        <v>96</v>
      </c>
      <c r="F31" s="124" t="s">
        <v>97</v>
      </c>
      <c r="G31" s="125">
        <v>3000</v>
      </c>
      <c r="H31" s="123">
        <v>3000</v>
      </c>
      <c r="I31" s="93">
        <v>11116.8</v>
      </c>
      <c r="J31" s="93">
        <v>3000</v>
      </c>
      <c r="K31" s="199"/>
    </row>
    <row r="32" spans="1:11" ht="65.650000000000006" x14ac:dyDescent="0.45">
      <c r="A32" s="350"/>
      <c r="B32" s="351"/>
      <c r="C32" s="42" t="s">
        <v>98</v>
      </c>
      <c r="D32" s="39" t="s">
        <v>99</v>
      </c>
      <c r="E32" s="19" t="s">
        <v>100</v>
      </c>
      <c r="F32" s="124" t="s">
        <v>101</v>
      </c>
      <c r="G32" s="125">
        <v>0</v>
      </c>
      <c r="H32" s="123">
        <v>0</v>
      </c>
      <c r="I32" s="93">
        <v>0</v>
      </c>
      <c r="J32" s="93">
        <v>0</v>
      </c>
      <c r="K32" s="199"/>
    </row>
    <row r="33" spans="1:11" ht="118.15" x14ac:dyDescent="0.45">
      <c r="A33" s="350"/>
      <c r="B33" s="351"/>
      <c r="C33" s="356" t="s">
        <v>102</v>
      </c>
      <c r="D33" s="22" t="s">
        <v>103</v>
      </c>
      <c r="E33" s="19" t="s">
        <v>104</v>
      </c>
      <c r="F33" s="124" t="s">
        <v>105</v>
      </c>
      <c r="G33" s="125">
        <v>0</v>
      </c>
      <c r="H33" s="123">
        <v>0</v>
      </c>
      <c r="I33" s="93">
        <v>0</v>
      </c>
      <c r="J33" s="93">
        <v>0</v>
      </c>
      <c r="K33" s="199"/>
    </row>
    <row r="34" spans="1:11" ht="65.650000000000006" x14ac:dyDescent="0.45">
      <c r="A34" s="350"/>
      <c r="B34" s="351"/>
      <c r="C34" s="353"/>
      <c r="D34" s="23" t="s">
        <v>106</v>
      </c>
      <c r="E34" s="19" t="s">
        <v>107</v>
      </c>
      <c r="F34" s="124" t="s">
        <v>108</v>
      </c>
      <c r="G34" s="125">
        <v>199.29</v>
      </c>
      <c r="H34" s="123">
        <v>199.29</v>
      </c>
      <c r="I34" s="93">
        <v>738.48902399999997</v>
      </c>
      <c r="J34" s="93">
        <v>199.29</v>
      </c>
      <c r="K34" s="199"/>
    </row>
    <row r="35" spans="1:11" ht="79.150000000000006" thickBot="1" x14ac:dyDescent="0.5">
      <c r="A35" s="350"/>
      <c r="B35" s="351"/>
      <c r="C35" s="353"/>
      <c r="D35" s="23"/>
      <c r="E35" s="24" t="s">
        <v>109</v>
      </c>
      <c r="F35" s="127" t="s">
        <v>110</v>
      </c>
      <c r="G35" s="128">
        <v>0</v>
      </c>
      <c r="H35" s="129">
        <v>0</v>
      </c>
      <c r="I35" s="110">
        <v>0</v>
      </c>
      <c r="J35" s="110">
        <v>0</v>
      </c>
      <c r="K35" s="200"/>
    </row>
    <row r="36" spans="1:11" ht="15.75" customHeight="1" thickBot="1" x14ac:dyDescent="0.5">
      <c r="A36" s="357" t="s">
        <v>111</v>
      </c>
      <c r="B36" s="358"/>
      <c r="C36" s="358"/>
      <c r="D36" s="358"/>
      <c r="E36" s="358"/>
      <c r="F36" s="358"/>
      <c r="G36" s="358"/>
      <c r="H36" s="415"/>
      <c r="I36" s="159">
        <f>SUM(I20:I35)</f>
        <v>51488.66259625677</v>
      </c>
      <c r="J36" s="153"/>
      <c r="K36" s="160">
        <f>I36/I6</f>
        <v>13894.824750716962</v>
      </c>
    </row>
    <row r="37" spans="1:11" ht="123.75" customHeight="1" x14ac:dyDescent="0.45">
      <c r="A37" s="359" t="s">
        <v>112</v>
      </c>
      <c r="B37" s="360" t="s">
        <v>113</v>
      </c>
      <c r="C37" s="37" t="s">
        <v>114</v>
      </c>
      <c r="D37" s="37" t="s">
        <v>115</v>
      </c>
      <c r="E37" s="27" t="s">
        <v>116</v>
      </c>
      <c r="F37" s="121" t="s">
        <v>117</v>
      </c>
      <c r="G37" s="122">
        <v>0</v>
      </c>
      <c r="H37" s="139">
        <v>0</v>
      </c>
      <c r="I37" s="158">
        <v>0</v>
      </c>
      <c r="J37" s="158">
        <v>0</v>
      </c>
      <c r="K37" s="201"/>
    </row>
    <row r="38" spans="1:11" ht="66" thickBot="1" x14ac:dyDescent="0.5">
      <c r="A38" s="359"/>
      <c r="B38" s="360"/>
      <c r="C38" s="29"/>
      <c r="D38" s="30"/>
      <c r="E38" s="31" t="s">
        <v>118</v>
      </c>
      <c r="F38" s="124" t="s">
        <v>119</v>
      </c>
      <c r="G38" s="125">
        <v>0</v>
      </c>
      <c r="H38" s="123">
        <v>0</v>
      </c>
      <c r="I38" s="93">
        <v>0</v>
      </c>
      <c r="J38" s="93">
        <v>0</v>
      </c>
      <c r="K38" s="199"/>
    </row>
    <row r="39" spans="1:11" ht="79.150000000000006" thickBot="1" x14ac:dyDescent="0.5">
      <c r="A39" s="359"/>
      <c r="B39" s="360"/>
      <c r="C39" s="37" t="s">
        <v>120</v>
      </c>
      <c r="D39" s="33" t="s">
        <v>121</v>
      </c>
      <c r="E39" s="34" t="s">
        <v>122</v>
      </c>
      <c r="F39" s="127" t="s">
        <v>123</v>
      </c>
      <c r="G39" s="128">
        <v>6.41</v>
      </c>
      <c r="H39" s="129">
        <v>6.41</v>
      </c>
      <c r="I39" s="110">
        <v>23.752896</v>
      </c>
      <c r="J39" s="110">
        <v>6.41</v>
      </c>
      <c r="K39" s="200"/>
    </row>
    <row r="40" spans="1:11" x14ac:dyDescent="0.45">
      <c r="A40" s="161"/>
      <c r="B40" s="162"/>
      <c r="C40" s="163" t="s">
        <v>112</v>
      </c>
      <c r="D40" s="162"/>
      <c r="E40" s="162"/>
      <c r="F40" s="162"/>
      <c r="G40" s="164"/>
      <c r="H40" s="165"/>
      <c r="I40" s="256">
        <v>23.752896</v>
      </c>
      <c r="J40" s="256"/>
      <c r="K40" s="257">
        <f>I40/I6</f>
        <v>6.41</v>
      </c>
    </row>
    <row r="41" spans="1:11" ht="14.65" thickBot="1" x14ac:dyDescent="0.5">
      <c r="A41" s="412" t="s">
        <v>124</v>
      </c>
      <c r="B41" s="413"/>
      <c r="C41" s="413"/>
      <c r="D41" s="413"/>
      <c r="E41" s="413"/>
      <c r="F41" s="413"/>
      <c r="G41" s="413"/>
      <c r="H41" s="414"/>
      <c r="I41" s="114">
        <f>I40+I36+I19</f>
        <v>51871.855492256771</v>
      </c>
      <c r="J41" s="166"/>
      <c r="K41" s="344">
        <f>I41/I6</f>
        <v>13998.233887159102</v>
      </c>
    </row>
    <row r="45" spans="1:11" x14ac:dyDescent="0.45">
      <c r="J45" s="155"/>
    </row>
  </sheetData>
  <mergeCells count="33">
    <mergeCell ref="A1:E1"/>
    <mergeCell ref="F2:F5"/>
    <mergeCell ref="G2:H2"/>
    <mergeCell ref="A3:A5"/>
    <mergeCell ref="B3:B5"/>
    <mergeCell ref="C3:C5"/>
    <mergeCell ref="D3:D5"/>
    <mergeCell ref="E3:E5"/>
    <mergeCell ref="G3:G5"/>
    <mergeCell ref="J3:J5"/>
    <mergeCell ref="A7:A18"/>
    <mergeCell ref="B7:B10"/>
    <mergeCell ref="C7:C10"/>
    <mergeCell ref="B11:B17"/>
    <mergeCell ref="D11:D12"/>
    <mergeCell ref="D13:D15"/>
    <mergeCell ref="C14:C16"/>
    <mergeCell ref="A41:H41"/>
    <mergeCell ref="A36:H36"/>
    <mergeCell ref="A37:A39"/>
    <mergeCell ref="B37:B39"/>
    <mergeCell ref="K3:K5"/>
    <mergeCell ref="A6:F6"/>
    <mergeCell ref="A20:A35"/>
    <mergeCell ref="B20:B22"/>
    <mergeCell ref="C20:C22"/>
    <mergeCell ref="B23:B24"/>
    <mergeCell ref="B25:B35"/>
    <mergeCell ref="C25:C29"/>
    <mergeCell ref="D26:D29"/>
    <mergeCell ref="C33:C35"/>
    <mergeCell ref="H3:H5"/>
    <mergeCell ref="I3:I5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workbookViewId="0">
      <selection activeCell="N50" sqref="N50"/>
    </sheetView>
  </sheetViews>
  <sheetFormatPr defaultColWidth="8.796875" defaultRowHeight="14.25" x14ac:dyDescent="0.45"/>
  <cols>
    <col min="5" max="5" width="11.6640625" customWidth="1"/>
    <col min="6" max="6" width="12.796875" customWidth="1"/>
    <col min="7" max="7" width="12.1328125" customWidth="1"/>
    <col min="8" max="8" width="10.46484375" customWidth="1"/>
    <col min="9" max="9" width="12" customWidth="1"/>
    <col min="10" max="10" width="11.1328125" customWidth="1"/>
  </cols>
  <sheetData>
    <row r="1" spans="1:11" ht="46.5" customHeight="1" thickBot="1" x14ac:dyDescent="0.5">
      <c r="A1" s="447" t="s">
        <v>141</v>
      </c>
      <c r="B1" s="448"/>
      <c r="C1" s="448"/>
      <c r="D1" s="448"/>
      <c r="E1" s="448"/>
      <c r="F1" s="193"/>
      <c r="G1" s="194" t="s">
        <v>1</v>
      </c>
      <c r="H1" s="194" t="s">
        <v>1</v>
      </c>
      <c r="I1" s="195" t="s">
        <v>128</v>
      </c>
      <c r="J1" s="196" t="s">
        <v>129</v>
      </c>
      <c r="K1" s="197" t="s">
        <v>125</v>
      </c>
    </row>
    <row r="2" spans="1:11" ht="34.5" customHeight="1" thickBot="1" x14ac:dyDescent="0.5">
      <c r="A2" s="50" t="s">
        <v>2</v>
      </c>
      <c r="B2" s="50" t="s">
        <v>3</v>
      </c>
      <c r="C2" s="50" t="s">
        <v>4</v>
      </c>
      <c r="D2" s="50" t="s">
        <v>5</v>
      </c>
      <c r="E2" s="51" t="s">
        <v>6</v>
      </c>
      <c r="F2" s="449" t="s">
        <v>7</v>
      </c>
      <c r="G2" s="452" t="s">
        <v>8</v>
      </c>
      <c r="H2" s="452"/>
      <c r="I2" s="453" t="s">
        <v>142</v>
      </c>
      <c r="J2" s="456" t="s">
        <v>143</v>
      </c>
      <c r="K2" s="421" t="s">
        <v>126</v>
      </c>
    </row>
    <row r="3" spans="1:11" x14ac:dyDescent="0.45">
      <c r="A3" s="376" t="s">
        <v>9</v>
      </c>
      <c r="B3" s="376" t="s">
        <v>10</v>
      </c>
      <c r="C3" s="376" t="s">
        <v>11</v>
      </c>
      <c r="D3" s="376" t="s">
        <v>12</v>
      </c>
      <c r="E3" s="378" t="s">
        <v>13</v>
      </c>
      <c r="F3" s="450"/>
      <c r="G3" s="461" t="s">
        <v>140</v>
      </c>
      <c r="H3" s="463" t="s">
        <v>15</v>
      </c>
      <c r="I3" s="454"/>
      <c r="J3" s="457"/>
      <c r="K3" s="422"/>
    </row>
    <row r="4" spans="1:11" x14ac:dyDescent="0.45">
      <c r="A4" s="377"/>
      <c r="B4" s="377"/>
      <c r="C4" s="377"/>
      <c r="D4" s="377"/>
      <c r="E4" s="378"/>
      <c r="F4" s="450"/>
      <c r="G4" s="461"/>
      <c r="H4" s="463"/>
      <c r="I4" s="454"/>
      <c r="J4" s="457"/>
      <c r="K4" s="422"/>
    </row>
    <row r="5" spans="1:11" ht="66.75" customHeight="1" thickBot="1" x14ac:dyDescent="0.5">
      <c r="A5" s="459"/>
      <c r="B5" s="459"/>
      <c r="C5" s="459"/>
      <c r="D5" s="459"/>
      <c r="E5" s="460"/>
      <c r="F5" s="451"/>
      <c r="G5" s="462"/>
      <c r="H5" s="464"/>
      <c r="I5" s="455"/>
      <c r="J5" s="458"/>
      <c r="K5" s="423"/>
    </row>
    <row r="6" spans="1:11" ht="26.25" customHeight="1" thickBot="1" x14ac:dyDescent="0.5">
      <c r="A6" s="378" t="s">
        <v>127</v>
      </c>
      <c r="B6" s="424"/>
      <c r="C6" s="424"/>
      <c r="D6" s="424"/>
      <c r="E6" s="424"/>
      <c r="F6" s="424"/>
      <c r="G6" s="207">
        <v>4</v>
      </c>
      <c r="H6" s="208">
        <v>3.4</v>
      </c>
      <c r="I6" s="209">
        <f>G6+H6</f>
        <v>7.4</v>
      </c>
      <c r="J6" s="175"/>
      <c r="K6" s="198"/>
    </row>
    <row r="7" spans="1:11" ht="38.25" x14ac:dyDescent="0.45">
      <c r="A7" s="443" t="s">
        <v>16</v>
      </c>
      <c r="B7" s="445" t="s">
        <v>17</v>
      </c>
      <c r="C7" s="445" t="s">
        <v>18</v>
      </c>
      <c r="D7" s="52" t="s">
        <v>19</v>
      </c>
      <c r="E7" s="53" t="s">
        <v>20</v>
      </c>
      <c r="F7" s="54" t="s">
        <v>21</v>
      </c>
      <c r="G7" s="179">
        <v>9600</v>
      </c>
      <c r="H7" s="139">
        <v>0</v>
      </c>
      <c r="I7" s="93">
        <v>38400</v>
      </c>
      <c r="J7" s="93">
        <f>I7/I6</f>
        <v>5189.1891891891892</v>
      </c>
      <c r="K7" s="199"/>
    </row>
    <row r="8" spans="1:11" ht="63.75" x14ac:dyDescent="0.45">
      <c r="A8" s="444"/>
      <c r="B8" s="437"/>
      <c r="C8" s="437"/>
      <c r="D8" s="55" t="s">
        <v>22</v>
      </c>
      <c r="E8" s="56" t="s">
        <v>23</v>
      </c>
      <c r="F8" s="54" t="s">
        <v>24</v>
      </c>
      <c r="G8" s="176">
        <v>0</v>
      </c>
      <c r="H8" s="123">
        <v>0</v>
      </c>
      <c r="I8" s="93">
        <v>0</v>
      </c>
      <c r="J8" s="93">
        <v>0</v>
      </c>
      <c r="K8" s="199"/>
    </row>
    <row r="9" spans="1:11" ht="25.5" x14ac:dyDescent="0.45">
      <c r="A9" s="444"/>
      <c r="B9" s="437"/>
      <c r="C9" s="437"/>
      <c r="D9" s="55" t="s">
        <v>25</v>
      </c>
      <c r="E9" s="56" t="s">
        <v>26</v>
      </c>
      <c r="F9" s="54" t="s">
        <v>27</v>
      </c>
      <c r="G9" s="176">
        <v>0</v>
      </c>
      <c r="H9" s="123">
        <v>0</v>
      </c>
      <c r="I9" s="93">
        <v>0</v>
      </c>
      <c r="J9" s="93">
        <v>0</v>
      </c>
      <c r="K9" s="199"/>
    </row>
    <row r="10" spans="1:11" ht="51" x14ac:dyDescent="0.45">
      <c r="A10" s="444"/>
      <c r="B10" s="437"/>
      <c r="C10" s="446"/>
      <c r="D10" s="55" t="s">
        <v>134</v>
      </c>
      <c r="E10" s="56" t="s">
        <v>29</v>
      </c>
      <c r="F10" s="54" t="s">
        <v>30</v>
      </c>
      <c r="G10" s="176">
        <v>0</v>
      </c>
      <c r="H10" s="123">
        <v>0</v>
      </c>
      <c r="I10" s="93">
        <v>0</v>
      </c>
      <c r="J10" s="93">
        <v>0</v>
      </c>
      <c r="K10" s="199"/>
    </row>
    <row r="11" spans="1:11" ht="38.25" x14ac:dyDescent="0.45">
      <c r="A11" s="444"/>
      <c r="B11" s="436" t="s">
        <v>31</v>
      </c>
      <c r="C11" s="57"/>
      <c r="D11" s="438" t="s">
        <v>32</v>
      </c>
      <c r="E11" s="56" t="s">
        <v>33</v>
      </c>
      <c r="F11" s="54" t="s">
        <v>34</v>
      </c>
      <c r="G11" s="176">
        <v>0</v>
      </c>
      <c r="H11" s="123">
        <v>0</v>
      </c>
      <c r="I11" s="93">
        <v>0</v>
      </c>
      <c r="J11" s="93">
        <v>0</v>
      </c>
      <c r="K11" s="199"/>
    </row>
    <row r="12" spans="1:11" x14ac:dyDescent="0.45">
      <c r="A12" s="444"/>
      <c r="B12" s="437"/>
      <c r="C12" s="58"/>
      <c r="D12" s="439"/>
      <c r="E12" s="56" t="s">
        <v>35</v>
      </c>
      <c r="F12" s="54" t="s">
        <v>36</v>
      </c>
      <c r="G12" s="176">
        <v>0</v>
      </c>
      <c r="H12" s="123">
        <v>0</v>
      </c>
      <c r="I12" s="93">
        <v>0</v>
      </c>
      <c r="J12" s="93">
        <v>0</v>
      </c>
      <c r="K12" s="199"/>
    </row>
    <row r="13" spans="1:11" x14ac:dyDescent="0.45">
      <c r="A13" s="444"/>
      <c r="B13" s="437"/>
      <c r="C13" s="58"/>
      <c r="D13" s="438" t="s">
        <v>37</v>
      </c>
      <c r="E13" s="56" t="s">
        <v>38</v>
      </c>
      <c r="F13" s="54" t="s">
        <v>39</v>
      </c>
      <c r="G13" s="176">
        <v>0</v>
      </c>
      <c r="H13" s="123">
        <v>0</v>
      </c>
      <c r="I13" s="93">
        <v>0</v>
      </c>
      <c r="J13" s="93">
        <v>0</v>
      </c>
      <c r="K13" s="199"/>
    </row>
    <row r="14" spans="1:11" x14ac:dyDescent="0.45">
      <c r="A14" s="444"/>
      <c r="B14" s="437"/>
      <c r="C14" s="437" t="s">
        <v>18</v>
      </c>
      <c r="D14" s="440"/>
      <c r="E14" s="56" t="s">
        <v>40</v>
      </c>
      <c r="F14" s="54" t="s">
        <v>133</v>
      </c>
      <c r="G14" s="176">
        <v>0</v>
      </c>
      <c r="H14" s="123">
        <v>0</v>
      </c>
      <c r="I14" s="93">
        <v>0</v>
      </c>
      <c r="J14" s="93">
        <v>0</v>
      </c>
      <c r="K14" s="199"/>
    </row>
    <row r="15" spans="1:11" ht="38.25" x14ac:dyDescent="0.45">
      <c r="A15" s="444"/>
      <c r="B15" s="437"/>
      <c r="C15" s="437"/>
      <c r="D15" s="439"/>
      <c r="E15" s="56" t="s">
        <v>42</v>
      </c>
      <c r="F15" s="54" t="s">
        <v>133</v>
      </c>
      <c r="G15" s="176">
        <v>0</v>
      </c>
      <c r="H15" s="123">
        <v>0</v>
      </c>
      <c r="I15" s="93">
        <v>0</v>
      </c>
      <c r="J15" s="93">
        <v>0</v>
      </c>
      <c r="K15" s="199"/>
    </row>
    <row r="16" spans="1:11" ht="76.5" x14ac:dyDescent="0.45">
      <c r="A16" s="444"/>
      <c r="B16" s="437"/>
      <c r="C16" s="437"/>
      <c r="D16" s="59" t="s">
        <v>43</v>
      </c>
      <c r="E16" s="167" t="s">
        <v>44</v>
      </c>
      <c r="F16" s="54" t="s">
        <v>45</v>
      </c>
      <c r="G16" s="176">
        <v>0</v>
      </c>
      <c r="H16" s="123">
        <v>0</v>
      </c>
      <c r="I16" s="93">
        <v>0</v>
      </c>
      <c r="J16" s="93">
        <v>0</v>
      </c>
      <c r="K16" s="199"/>
    </row>
    <row r="17" spans="1:11" ht="76.5" x14ac:dyDescent="0.45">
      <c r="A17" s="444"/>
      <c r="B17" s="437"/>
      <c r="C17" s="60" t="s">
        <v>46</v>
      </c>
      <c r="D17" s="60" t="s">
        <v>47</v>
      </c>
      <c r="E17" s="167" t="s">
        <v>48</v>
      </c>
      <c r="F17" s="54" t="s">
        <v>49</v>
      </c>
      <c r="G17" s="176">
        <v>0</v>
      </c>
      <c r="H17" s="123">
        <v>0</v>
      </c>
      <c r="I17" s="93">
        <v>0</v>
      </c>
      <c r="J17" s="93">
        <v>0</v>
      </c>
      <c r="K17" s="199"/>
    </row>
    <row r="18" spans="1:11" ht="51.4" thickBot="1" x14ac:dyDescent="0.5">
      <c r="A18" s="444"/>
      <c r="B18" s="60" t="s">
        <v>50</v>
      </c>
      <c r="C18" s="60" t="s">
        <v>51</v>
      </c>
      <c r="D18" s="60" t="s">
        <v>52</v>
      </c>
      <c r="E18" s="167" t="s">
        <v>53</v>
      </c>
      <c r="F18" s="187" t="s">
        <v>54</v>
      </c>
      <c r="G18" s="178">
        <v>0</v>
      </c>
      <c r="H18" s="129">
        <v>0</v>
      </c>
      <c r="I18" s="110">
        <v>0</v>
      </c>
      <c r="J18" s="110">
        <v>0</v>
      </c>
      <c r="K18" s="200"/>
    </row>
    <row r="19" spans="1:11" ht="15.75" customHeight="1" thickBot="1" x14ac:dyDescent="0.5">
      <c r="A19" s="425" t="s">
        <v>16</v>
      </c>
      <c r="B19" s="426"/>
      <c r="C19" s="426"/>
      <c r="D19" s="426"/>
      <c r="E19" s="426"/>
      <c r="F19" s="427"/>
      <c r="G19" s="154"/>
      <c r="H19" s="141"/>
      <c r="I19" s="190">
        <f>SUM(I7:I18)</f>
        <v>38400</v>
      </c>
      <c r="J19" s="190"/>
      <c r="K19" s="191">
        <f>I19/I6</f>
        <v>5189.1891891891892</v>
      </c>
    </row>
    <row r="20" spans="1:11" ht="127.5" x14ac:dyDescent="0.45">
      <c r="A20" s="441" t="s">
        <v>55</v>
      </c>
      <c r="B20" s="432" t="s">
        <v>56</v>
      </c>
      <c r="C20" s="430" t="s">
        <v>57</v>
      </c>
      <c r="D20" s="75" t="s">
        <v>58</v>
      </c>
      <c r="E20" s="188" t="s">
        <v>59</v>
      </c>
      <c r="F20" s="189" t="s">
        <v>60</v>
      </c>
      <c r="G20" s="179">
        <v>2691.86</v>
      </c>
      <c r="H20" s="139">
        <v>2691.86</v>
      </c>
      <c r="I20" s="158">
        <v>19919.764000000003</v>
      </c>
      <c r="J20" s="158">
        <f>I20/I6</f>
        <v>2691.86</v>
      </c>
      <c r="K20" s="201"/>
    </row>
    <row r="21" spans="1:11" ht="76.5" x14ac:dyDescent="0.45">
      <c r="A21" s="441"/>
      <c r="B21" s="432"/>
      <c r="C21" s="430"/>
      <c r="D21" s="62" t="s">
        <v>61</v>
      </c>
      <c r="E21" s="63" t="s">
        <v>62</v>
      </c>
      <c r="F21" s="61" t="s">
        <v>63</v>
      </c>
      <c r="G21" s="176">
        <v>111.73499999999999</v>
      </c>
      <c r="H21" s="123">
        <v>111.73499999999999</v>
      </c>
      <c r="I21" s="93">
        <v>826.83899999999994</v>
      </c>
      <c r="J21" s="93">
        <v>111.73499999999999</v>
      </c>
      <c r="K21" s="199"/>
    </row>
    <row r="22" spans="1:11" ht="38.25" x14ac:dyDescent="0.45">
      <c r="A22" s="441"/>
      <c r="B22" s="433"/>
      <c r="C22" s="442"/>
      <c r="D22" s="64" t="s">
        <v>64</v>
      </c>
      <c r="E22" s="63" t="s">
        <v>65</v>
      </c>
      <c r="F22" s="61" t="s">
        <v>66</v>
      </c>
      <c r="G22" s="176">
        <v>0</v>
      </c>
      <c r="H22" s="123">
        <v>0</v>
      </c>
      <c r="I22" s="93"/>
      <c r="J22" s="93"/>
      <c r="K22" s="199"/>
    </row>
    <row r="23" spans="1:11" ht="76.5" x14ac:dyDescent="0.45">
      <c r="A23" s="441"/>
      <c r="B23" s="431" t="s">
        <v>67</v>
      </c>
      <c r="C23" s="65" t="s">
        <v>68</v>
      </c>
      <c r="D23" s="66" t="s">
        <v>69</v>
      </c>
      <c r="E23" s="63" t="s">
        <v>70</v>
      </c>
      <c r="F23" s="61" t="s">
        <v>71</v>
      </c>
      <c r="G23" s="177">
        <v>11966.85434257345</v>
      </c>
      <c r="H23" s="123">
        <v>2991.7135856433624</v>
      </c>
      <c r="I23" s="93">
        <v>58039.243561481228</v>
      </c>
      <c r="J23" s="93">
        <v>7843.141021821787</v>
      </c>
      <c r="K23" s="199"/>
    </row>
    <row r="24" spans="1:11" ht="89.25" x14ac:dyDescent="0.45">
      <c r="A24" s="441"/>
      <c r="B24" s="432"/>
      <c r="C24" s="67" t="s">
        <v>72</v>
      </c>
      <c r="D24" s="62" t="s">
        <v>73</v>
      </c>
      <c r="E24" s="63" t="s">
        <v>74</v>
      </c>
      <c r="F24" s="61" t="s">
        <v>75</v>
      </c>
      <c r="G24" s="177">
        <v>29.979559359472074</v>
      </c>
      <c r="H24" s="123">
        <v>14.989779679736037</v>
      </c>
      <c r="I24" s="93">
        <v>2011.8066898600109</v>
      </c>
      <c r="J24" s="93">
        <v>170.88348834899082</v>
      </c>
      <c r="K24" s="199"/>
    </row>
    <row r="25" spans="1:11" ht="76.5" x14ac:dyDescent="0.45">
      <c r="A25" s="441"/>
      <c r="B25" s="431" t="s">
        <v>76</v>
      </c>
      <c r="C25" s="429" t="s">
        <v>77</v>
      </c>
      <c r="D25" s="64" t="s">
        <v>78</v>
      </c>
      <c r="E25" s="63" t="s">
        <v>79</v>
      </c>
      <c r="F25" s="61" t="s">
        <v>80</v>
      </c>
      <c r="G25" s="176">
        <v>20.50636560476832</v>
      </c>
      <c r="H25" s="123">
        <v>20.50636560476832</v>
      </c>
      <c r="I25" s="93">
        <v>151.74710547528557</v>
      </c>
      <c r="J25" s="93">
        <v>20.506365604768323</v>
      </c>
      <c r="K25" s="199"/>
    </row>
    <row r="26" spans="1:11" ht="51" x14ac:dyDescent="0.45">
      <c r="A26" s="441"/>
      <c r="B26" s="432"/>
      <c r="C26" s="430"/>
      <c r="D26" s="431" t="s">
        <v>81</v>
      </c>
      <c r="E26" s="63" t="s">
        <v>82</v>
      </c>
      <c r="F26" s="61" t="s">
        <v>83</v>
      </c>
      <c r="G26" s="176">
        <v>0</v>
      </c>
      <c r="H26" s="123">
        <v>0</v>
      </c>
      <c r="I26" s="93">
        <v>0</v>
      </c>
      <c r="J26" s="93">
        <v>0</v>
      </c>
      <c r="K26" s="199"/>
    </row>
    <row r="27" spans="1:11" ht="38.25" x14ac:dyDescent="0.45">
      <c r="A27" s="441"/>
      <c r="B27" s="432"/>
      <c r="C27" s="430"/>
      <c r="D27" s="432"/>
      <c r="E27" s="63" t="s">
        <v>84</v>
      </c>
      <c r="F27" s="61" t="s">
        <v>85</v>
      </c>
      <c r="G27" s="176">
        <v>0</v>
      </c>
      <c r="H27" s="123">
        <v>0</v>
      </c>
      <c r="I27" s="93">
        <v>0</v>
      </c>
      <c r="J27" s="93">
        <v>0</v>
      </c>
      <c r="K27" s="199"/>
    </row>
    <row r="28" spans="1:11" ht="25.5" x14ac:dyDescent="0.45">
      <c r="A28" s="441"/>
      <c r="B28" s="432"/>
      <c r="C28" s="430"/>
      <c r="D28" s="432"/>
      <c r="E28" s="63" t="s">
        <v>86</v>
      </c>
      <c r="F28" s="61" t="s">
        <v>87</v>
      </c>
      <c r="G28" s="176">
        <v>0</v>
      </c>
      <c r="H28" s="123">
        <v>0</v>
      </c>
      <c r="I28" s="93">
        <v>0</v>
      </c>
      <c r="J28" s="93">
        <v>0</v>
      </c>
      <c r="K28" s="199"/>
    </row>
    <row r="29" spans="1:11" ht="25.5" x14ac:dyDescent="0.45">
      <c r="A29" s="441"/>
      <c r="B29" s="432"/>
      <c r="C29" s="430"/>
      <c r="D29" s="433"/>
      <c r="E29" s="63" t="s">
        <v>88</v>
      </c>
      <c r="F29" s="61" t="s">
        <v>89</v>
      </c>
      <c r="G29" s="176">
        <v>0</v>
      </c>
      <c r="H29" s="123">
        <v>0</v>
      </c>
      <c r="I29" s="93">
        <v>0</v>
      </c>
      <c r="J29" s="93">
        <v>0</v>
      </c>
      <c r="K29" s="199"/>
    </row>
    <row r="30" spans="1:11" ht="63.75" x14ac:dyDescent="0.45">
      <c r="A30" s="441"/>
      <c r="B30" s="432"/>
      <c r="C30" s="65" t="s">
        <v>90</v>
      </c>
      <c r="D30" s="62" t="s">
        <v>91</v>
      </c>
      <c r="E30" s="63" t="s">
        <v>92</v>
      </c>
      <c r="F30" s="61" t="s">
        <v>93</v>
      </c>
      <c r="G30" s="176">
        <v>5.2000000000000011</v>
      </c>
      <c r="H30" s="123">
        <v>5.2000000000000011</v>
      </c>
      <c r="I30" s="93">
        <v>38.480000000000004</v>
      </c>
      <c r="J30" s="93">
        <v>5.2</v>
      </c>
      <c r="K30" s="199"/>
    </row>
    <row r="31" spans="1:11" ht="76.5" x14ac:dyDescent="0.45">
      <c r="A31" s="441"/>
      <c r="B31" s="432"/>
      <c r="C31" s="65" t="s">
        <v>94</v>
      </c>
      <c r="D31" s="62" t="s">
        <v>95</v>
      </c>
      <c r="E31" s="63" t="s">
        <v>96</v>
      </c>
      <c r="F31" s="61" t="s">
        <v>97</v>
      </c>
      <c r="G31" s="176">
        <v>4324.6753246753242</v>
      </c>
      <c r="H31" s="123">
        <v>1441.5584415584415</v>
      </c>
      <c r="I31" s="93">
        <v>22199.999999999996</v>
      </c>
      <c r="J31" s="93">
        <v>2999.9999999999995</v>
      </c>
      <c r="K31" s="199"/>
    </row>
    <row r="32" spans="1:11" ht="51" x14ac:dyDescent="0.45">
      <c r="A32" s="441"/>
      <c r="B32" s="432"/>
      <c r="C32" s="68" t="s">
        <v>98</v>
      </c>
      <c r="D32" s="64" t="s">
        <v>99</v>
      </c>
      <c r="E32" s="63" t="s">
        <v>100</v>
      </c>
      <c r="F32" s="61" t="s">
        <v>101</v>
      </c>
      <c r="G32" s="176">
        <v>0</v>
      </c>
      <c r="H32" s="123">
        <v>0</v>
      </c>
      <c r="I32" s="93">
        <v>0</v>
      </c>
      <c r="J32" s="93">
        <v>0</v>
      </c>
      <c r="K32" s="199"/>
    </row>
    <row r="33" spans="1:13" ht="114.75" x14ac:dyDescent="0.45">
      <c r="A33" s="441"/>
      <c r="B33" s="432"/>
      <c r="C33" s="429" t="s">
        <v>102</v>
      </c>
      <c r="D33" s="69" t="s">
        <v>103</v>
      </c>
      <c r="E33" s="63" t="s">
        <v>104</v>
      </c>
      <c r="F33" s="61" t="s">
        <v>105</v>
      </c>
      <c r="G33" s="176">
        <v>0</v>
      </c>
      <c r="H33" s="123">
        <v>0</v>
      </c>
      <c r="I33" s="93">
        <v>0</v>
      </c>
      <c r="J33" s="93">
        <v>0</v>
      </c>
      <c r="K33" s="199"/>
    </row>
    <row r="34" spans="1:13" ht="51" x14ac:dyDescent="0.45">
      <c r="A34" s="441"/>
      <c r="B34" s="432"/>
      <c r="C34" s="430"/>
      <c r="D34" s="70" t="s">
        <v>106</v>
      </c>
      <c r="E34" s="63" t="s">
        <v>107</v>
      </c>
      <c r="F34" s="61" t="s">
        <v>108</v>
      </c>
      <c r="G34" s="176">
        <v>258.72736842105257</v>
      </c>
      <c r="H34" s="123">
        <v>129.36368421052629</v>
      </c>
      <c r="I34" s="93">
        <v>1474.7459999999996</v>
      </c>
      <c r="J34" s="93">
        <v>199.28999999999994</v>
      </c>
      <c r="K34" s="199"/>
    </row>
    <row r="35" spans="1:13" ht="64.150000000000006" thickBot="1" x14ac:dyDescent="0.5">
      <c r="A35" s="441"/>
      <c r="B35" s="432"/>
      <c r="C35" s="430"/>
      <c r="D35" s="70"/>
      <c r="E35" s="168" t="s">
        <v>109</v>
      </c>
      <c r="F35" s="172" t="s">
        <v>110</v>
      </c>
      <c r="G35" s="178">
        <v>25777.047500000001</v>
      </c>
      <c r="H35" s="123">
        <v>0</v>
      </c>
      <c r="I35" s="93">
        <v>103108.19</v>
      </c>
      <c r="J35" s="93">
        <v>13933.539189189189</v>
      </c>
      <c r="K35" s="199"/>
    </row>
    <row r="36" spans="1:13" ht="15.75" customHeight="1" thickBot="1" x14ac:dyDescent="0.5">
      <c r="A36" s="425" t="s">
        <v>111</v>
      </c>
      <c r="B36" s="426"/>
      <c r="C36" s="426"/>
      <c r="D36" s="426"/>
      <c r="E36" s="426"/>
      <c r="F36" s="428"/>
      <c r="G36" s="192"/>
      <c r="H36" s="36"/>
      <c r="I36" s="107">
        <v>207770.8163568165</v>
      </c>
      <c r="J36" s="107"/>
      <c r="K36" s="202">
        <f>I36/I6</f>
        <v>28077.137345515741</v>
      </c>
    </row>
    <row r="37" spans="1:13" ht="165.75" x14ac:dyDescent="0.45">
      <c r="A37" s="434" t="s">
        <v>112</v>
      </c>
      <c r="B37" s="435" t="s">
        <v>113</v>
      </c>
      <c r="C37" s="71" t="s">
        <v>114</v>
      </c>
      <c r="D37" s="71" t="s">
        <v>115</v>
      </c>
      <c r="E37" s="169" t="s">
        <v>116</v>
      </c>
      <c r="F37" s="173" t="s">
        <v>117</v>
      </c>
      <c r="G37" s="179">
        <v>0</v>
      </c>
      <c r="H37" s="139">
        <v>0</v>
      </c>
      <c r="I37" s="48">
        <v>0</v>
      </c>
      <c r="J37" s="48">
        <v>0</v>
      </c>
      <c r="K37" s="203"/>
    </row>
    <row r="38" spans="1:13" ht="64.150000000000006" thickBot="1" x14ac:dyDescent="0.5">
      <c r="A38" s="434"/>
      <c r="B38" s="435"/>
      <c r="C38" s="73"/>
      <c r="D38" s="74"/>
      <c r="E38" s="170" t="s">
        <v>118</v>
      </c>
      <c r="F38" s="72" t="s">
        <v>119</v>
      </c>
      <c r="G38" s="176">
        <v>0</v>
      </c>
      <c r="H38" s="123">
        <v>0</v>
      </c>
      <c r="I38" s="48">
        <v>0</v>
      </c>
      <c r="J38" s="48">
        <v>0</v>
      </c>
      <c r="K38" s="203"/>
    </row>
    <row r="39" spans="1:13" ht="76.5" x14ac:dyDescent="0.45">
      <c r="A39" s="434"/>
      <c r="B39" s="435"/>
      <c r="C39" s="71" t="s">
        <v>120</v>
      </c>
      <c r="D39" s="80" t="s">
        <v>121</v>
      </c>
      <c r="E39" s="171" t="s">
        <v>122</v>
      </c>
      <c r="F39" s="81" t="s">
        <v>123</v>
      </c>
      <c r="G39" s="178">
        <v>0</v>
      </c>
      <c r="H39" s="129">
        <v>6.41</v>
      </c>
      <c r="I39" s="174">
        <v>21.794</v>
      </c>
      <c r="J39" s="174">
        <v>2.9451351351351351</v>
      </c>
      <c r="K39" s="204"/>
    </row>
    <row r="40" spans="1:13" ht="14.65" thickBot="1" x14ac:dyDescent="0.5">
      <c r="A40" s="205"/>
      <c r="B40" s="181"/>
      <c r="C40" s="181"/>
      <c r="D40" s="181" t="s">
        <v>112</v>
      </c>
      <c r="E40" s="181"/>
      <c r="F40" s="181"/>
      <c r="G40" s="182"/>
      <c r="H40" s="182"/>
      <c r="I40" s="182">
        <v>21.794</v>
      </c>
      <c r="J40" s="182"/>
      <c r="K40" s="206">
        <f>I39/I6</f>
        <v>2.9451351351351351</v>
      </c>
      <c r="M40" s="9"/>
    </row>
    <row r="41" spans="1:13" ht="14.65" thickBot="1" x14ac:dyDescent="0.5">
      <c r="A41" s="183"/>
      <c r="B41" s="184"/>
      <c r="C41" s="184"/>
      <c r="D41" s="184" t="s">
        <v>124</v>
      </c>
      <c r="E41" s="184"/>
      <c r="F41" s="184"/>
      <c r="G41" s="185"/>
      <c r="H41" s="185"/>
      <c r="I41" s="185">
        <f>I40+I36+I19</f>
        <v>246192.6103568165</v>
      </c>
      <c r="J41" s="185"/>
      <c r="K41" s="186">
        <f>I41/I6</f>
        <v>33269.271669840069</v>
      </c>
    </row>
    <row r="42" spans="1:13" x14ac:dyDescent="0.45">
      <c r="G42" s="9"/>
      <c r="H42" s="9"/>
      <c r="I42" s="9"/>
      <c r="J42" s="9"/>
      <c r="K42" s="9"/>
    </row>
  </sheetData>
  <mergeCells count="33">
    <mergeCell ref="A1:E1"/>
    <mergeCell ref="F2:F5"/>
    <mergeCell ref="G2:H2"/>
    <mergeCell ref="I2:I5"/>
    <mergeCell ref="J2:J5"/>
    <mergeCell ref="A3:A5"/>
    <mergeCell ref="B3:B5"/>
    <mergeCell ref="C3:C5"/>
    <mergeCell ref="D3:D5"/>
    <mergeCell ref="E3:E5"/>
    <mergeCell ref="G3:G5"/>
    <mergeCell ref="H3:H5"/>
    <mergeCell ref="A37:A39"/>
    <mergeCell ref="B37:B39"/>
    <mergeCell ref="B11:B17"/>
    <mergeCell ref="D11:D12"/>
    <mergeCell ref="D13:D15"/>
    <mergeCell ref="C14:C16"/>
    <mergeCell ref="A20:A35"/>
    <mergeCell ref="B20:B22"/>
    <mergeCell ref="C20:C22"/>
    <mergeCell ref="B23:B24"/>
    <mergeCell ref="B25:B35"/>
    <mergeCell ref="A7:A18"/>
    <mergeCell ref="B7:B10"/>
    <mergeCell ref="C7:C10"/>
    <mergeCell ref="K2:K5"/>
    <mergeCell ref="A6:F6"/>
    <mergeCell ref="A19:F19"/>
    <mergeCell ref="A36:F36"/>
    <mergeCell ref="C25:C29"/>
    <mergeCell ref="D26:D29"/>
    <mergeCell ref="C33:C3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4"/>
  <sheetViews>
    <sheetView topLeftCell="D1" workbookViewId="0">
      <selection activeCell="F37" sqref="F37"/>
    </sheetView>
  </sheetViews>
  <sheetFormatPr defaultColWidth="8.796875" defaultRowHeight="14.25" x14ac:dyDescent="0.45"/>
  <cols>
    <col min="1" max="1" width="13.46484375" customWidth="1"/>
    <col min="3" max="4" width="11.6640625" bestFit="1" customWidth="1"/>
    <col min="5" max="5" width="11.33203125" customWidth="1"/>
    <col min="6" max="6" width="11.6640625" bestFit="1" customWidth="1"/>
    <col min="7" max="7" width="10.1328125" bestFit="1" customWidth="1"/>
    <col min="8" max="8" width="9.33203125" bestFit="1" customWidth="1"/>
    <col min="9" max="9" width="11" customWidth="1"/>
    <col min="10" max="10" width="11.796875" customWidth="1"/>
    <col min="11" max="11" width="11.6640625" bestFit="1" customWidth="1"/>
    <col min="12" max="13" width="10.1328125" bestFit="1" customWidth="1"/>
    <col min="14" max="14" width="14.46484375" customWidth="1"/>
    <col min="15" max="15" width="11.46484375" bestFit="1" customWidth="1"/>
    <col min="16" max="16" width="13.6640625" customWidth="1"/>
  </cols>
  <sheetData>
    <row r="1" spans="1:19" ht="39" customHeight="1" x14ac:dyDescent="0.45">
      <c r="A1" s="467" t="s">
        <v>155</v>
      </c>
      <c r="B1" s="467"/>
      <c r="C1" s="472" t="s">
        <v>1</v>
      </c>
      <c r="D1" s="472" t="s">
        <v>1</v>
      </c>
      <c r="E1" s="472" t="s">
        <v>1</v>
      </c>
      <c r="F1" s="472" t="s">
        <v>1</v>
      </c>
      <c r="G1" s="472" t="s">
        <v>1</v>
      </c>
      <c r="H1" s="472" t="s">
        <v>1</v>
      </c>
      <c r="I1" s="472" t="s">
        <v>1</v>
      </c>
      <c r="J1" s="472" t="s">
        <v>1</v>
      </c>
      <c r="K1" s="472" t="s">
        <v>1</v>
      </c>
      <c r="L1" s="472" t="s">
        <v>1</v>
      </c>
      <c r="M1" s="472" t="s">
        <v>1</v>
      </c>
      <c r="N1" s="468" t="s">
        <v>128</v>
      </c>
      <c r="O1" s="470" t="s">
        <v>129</v>
      </c>
      <c r="P1" s="484" t="s">
        <v>125</v>
      </c>
      <c r="Q1" s="286"/>
      <c r="R1" s="287"/>
      <c r="S1" s="287"/>
    </row>
    <row r="2" spans="1:19" ht="35.25" customHeight="1" x14ac:dyDescent="0.45">
      <c r="A2" s="467"/>
      <c r="B2" s="467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69"/>
      <c r="O2" s="471"/>
      <c r="P2" s="485"/>
    </row>
    <row r="3" spans="1:19" ht="48" customHeight="1" thickBot="1" x14ac:dyDescent="0.5">
      <c r="A3" s="212" t="s">
        <v>6</v>
      </c>
      <c r="B3" s="483" t="s">
        <v>7</v>
      </c>
      <c r="C3" s="393" t="s">
        <v>144</v>
      </c>
      <c r="D3" s="393"/>
      <c r="E3" s="490"/>
      <c r="F3" s="491" t="s">
        <v>145</v>
      </c>
      <c r="G3" s="492"/>
      <c r="H3" s="493" t="s">
        <v>146</v>
      </c>
      <c r="I3" s="494"/>
      <c r="J3" s="495"/>
      <c r="K3" s="496" t="s">
        <v>147</v>
      </c>
      <c r="L3" s="497"/>
      <c r="M3" s="497"/>
      <c r="N3" s="472" t="s">
        <v>142</v>
      </c>
      <c r="O3" s="488" t="s">
        <v>143</v>
      </c>
      <c r="P3" s="489" t="s">
        <v>126</v>
      </c>
    </row>
    <row r="4" spans="1:19" x14ac:dyDescent="0.45">
      <c r="A4" s="396" t="s">
        <v>13</v>
      </c>
      <c r="B4" s="483"/>
      <c r="C4" s="473" t="s">
        <v>148</v>
      </c>
      <c r="D4" s="475" t="s">
        <v>156</v>
      </c>
      <c r="E4" s="477" t="s">
        <v>149</v>
      </c>
      <c r="F4" s="479" t="s">
        <v>150</v>
      </c>
      <c r="G4" s="479" t="s">
        <v>151</v>
      </c>
      <c r="H4" s="481" t="s">
        <v>152</v>
      </c>
      <c r="I4" s="481" t="s">
        <v>153</v>
      </c>
      <c r="J4" s="481" t="s">
        <v>154</v>
      </c>
      <c r="K4" s="498" t="s">
        <v>157</v>
      </c>
      <c r="L4" s="498" t="s">
        <v>140</v>
      </c>
      <c r="M4" s="463" t="s">
        <v>15</v>
      </c>
      <c r="N4" s="472"/>
      <c r="O4" s="488"/>
      <c r="P4" s="489"/>
    </row>
    <row r="5" spans="1:19" x14ac:dyDescent="0.45">
      <c r="A5" s="396"/>
      <c r="B5" s="483"/>
      <c r="C5" s="473"/>
      <c r="D5" s="475"/>
      <c r="E5" s="477"/>
      <c r="F5" s="479"/>
      <c r="G5" s="479"/>
      <c r="H5" s="481"/>
      <c r="I5" s="481"/>
      <c r="J5" s="481"/>
      <c r="K5" s="498"/>
      <c r="L5" s="498"/>
      <c r="M5" s="463"/>
      <c r="N5" s="472"/>
      <c r="O5" s="488"/>
      <c r="P5" s="489"/>
    </row>
    <row r="6" spans="1:19" ht="21.75" customHeight="1" x14ac:dyDescent="0.45">
      <c r="A6" s="396"/>
      <c r="B6" s="483"/>
      <c r="C6" s="474"/>
      <c r="D6" s="476"/>
      <c r="E6" s="478"/>
      <c r="F6" s="480"/>
      <c r="G6" s="480"/>
      <c r="H6" s="482"/>
      <c r="I6" s="482"/>
      <c r="J6" s="482"/>
      <c r="K6" s="499"/>
      <c r="L6" s="499"/>
      <c r="M6" s="464"/>
      <c r="N6" s="487"/>
      <c r="O6" s="488"/>
      <c r="P6" s="489"/>
    </row>
    <row r="7" spans="1:19" x14ac:dyDescent="0.45">
      <c r="A7" s="486" t="s">
        <v>127</v>
      </c>
      <c r="B7" s="407"/>
      <c r="C7" s="223">
        <v>563.21</v>
      </c>
      <c r="D7" s="224">
        <v>61.5</v>
      </c>
      <c r="E7" s="225">
        <v>0.79</v>
      </c>
      <c r="F7" s="226">
        <v>80.099999999999994</v>
      </c>
      <c r="G7" s="226">
        <v>6.15</v>
      </c>
      <c r="H7" s="227">
        <v>2.86</v>
      </c>
      <c r="I7" s="227">
        <v>3</v>
      </c>
      <c r="J7" s="227">
        <v>21</v>
      </c>
      <c r="K7" s="228">
        <v>132.75</v>
      </c>
      <c r="L7" s="228">
        <v>39.4</v>
      </c>
      <c r="M7" s="229">
        <v>35</v>
      </c>
      <c r="N7" s="210">
        <f>SUM(C7:M7)</f>
        <v>945.76</v>
      </c>
      <c r="O7" s="230"/>
      <c r="P7" s="233"/>
    </row>
    <row r="8" spans="1:19" ht="39.4" x14ac:dyDescent="0.45">
      <c r="A8" s="7" t="s">
        <v>20</v>
      </c>
      <c r="B8" s="8" t="s">
        <v>21</v>
      </c>
      <c r="C8" s="235">
        <v>0</v>
      </c>
      <c r="D8" s="236">
        <v>0</v>
      </c>
      <c r="E8" s="236">
        <v>0</v>
      </c>
      <c r="F8" s="236">
        <v>0</v>
      </c>
      <c r="G8" s="236">
        <v>0</v>
      </c>
      <c r="H8" s="236">
        <v>0</v>
      </c>
      <c r="I8" s="236">
        <v>0</v>
      </c>
      <c r="J8" s="236">
        <v>0</v>
      </c>
      <c r="K8" s="236">
        <v>0</v>
      </c>
      <c r="L8" s="236">
        <v>9600</v>
      </c>
      <c r="M8" s="237">
        <v>0</v>
      </c>
      <c r="N8" s="238">
        <v>378240</v>
      </c>
      <c r="O8" s="239">
        <v>399.93232955506681</v>
      </c>
      <c r="P8" s="240"/>
    </row>
    <row r="9" spans="1:19" ht="26.25" x14ac:dyDescent="0.45">
      <c r="A9" s="12" t="s">
        <v>23</v>
      </c>
      <c r="B9" s="13" t="s">
        <v>24</v>
      </c>
      <c r="C9" s="241">
        <v>0</v>
      </c>
      <c r="D9" s="232">
        <v>0</v>
      </c>
      <c r="E9" s="232">
        <v>0</v>
      </c>
      <c r="F9" s="269">
        <v>1551</v>
      </c>
      <c r="G9" s="269">
        <v>1551.0000000000002</v>
      </c>
      <c r="H9" s="232">
        <v>0</v>
      </c>
      <c r="I9" s="232">
        <v>0</v>
      </c>
      <c r="J9" s="232">
        <v>0</v>
      </c>
      <c r="K9" s="232">
        <v>0</v>
      </c>
      <c r="L9" s="232">
        <v>0</v>
      </c>
      <c r="M9" s="242">
        <v>0</v>
      </c>
      <c r="N9" s="243">
        <v>133773.75</v>
      </c>
      <c r="O9" s="239">
        <v>141.44576848249028</v>
      </c>
      <c r="P9" s="240"/>
    </row>
    <row r="10" spans="1:19" x14ac:dyDescent="0.45">
      <c r="A10" s="12" t="s">
        <v>26</v>
      </c>
      <c r="B10" s="13" t="s">
        <v>27</v>
      </c>
      <c r="C10" s="241">
        <v>725.90335327852847</v>
      </c>
      <c r="D10" s="232">
        <v>12309.597658536586</v>
      </c>
      <c r="E10" s="242">
        <v>0</v>
      </c>
      <c r="F10" s="232">
        <v>44.044943820224731</v>
      </c>
      <c r="G10" s="232">
        <v>672</v>
      </c>
      <c r="H10" s="241">
        <v>0</v>
      </c>
      <c r="I10" s="232">
        <v>0</v>
      </c>
      <c r="J10" s="232">
        <v>0</v>
      </c>
      <c r="K10" s="232">
        <v>0</v>
      </c>
      <c r="L10" s="232">
        <v>0</v>
      </c>
      <c r="M10" s="242">
        <v>0</v>
      </c>
      <c r="N10" s="243">
        <v>1173537.0836000002</v>
      </c>
      <c r="O10" s="239">
        <v>1240.8402592623925</v>
      </c>
      <c r="P10" s="240"/>
    </row>
    <row r="11" spans="1:19" x14ac:dyDescent="0.45">
      <c r="A11" s="12" t="s">
        <v>29</v>
      </c>
      <c r="B11" s="13" t="s">
        <v>30</v>
      </c>
      <c r="C11" s="241">
        <v>0</v>
      </c>
      <c r="D11" s="232">
        <v>0</v>
      </c>
      <c r="E11" s="232">
        <v>0</v>
      </c>
      <c r="F11" s="236">
        <v>0</v>
      </c>
      <c r="G11" s="236">
        <v>0</v>
      </c>
      <c r="H11" s="232">
        <v>0</v>
      </c>
      <c r="I11" s="232">
        <v>0</v>
      </c>
      <c r="J11" s="232">
        <v>2.0140000000000002</v>
      </c>
      <c r="K11" s="232">
        <v>0</v>
      </c>
      <c r="L11" s="232">
        <v>0</v>
      </c>
      <c r="M11" s="242">
        <v>0</v>
      </c>
      <c r="N11" s="243">
        <v>42.294000000000004</v>
      </c>
      <c r="O11" s="239">
        <v>4.4719590593808159E-2</v>
      </c>
      <c r="P11" s="240"/>
    </row>
    <row r="12" spans="1:19" ht="39.4" x14ac:dyDescent="0.45">
      <c r="A12" s="12" t="s">
        <v>33</v>
      </c>
      <c r="B12" s="13" t="s">
        <v>34</v>
      </c>
      <c r="C12" s="241">
        <v>0</v>
      </c>
      <c r="D12" s="232">
        <v>0</v>
      </c>
      <c r="E12" s="232">
        <v>0</v>
      </c>
      <c r="F12" s="232">
        <v>0</v>
      </c>
      <c r="G12" s="232">
        <v>0</v>
      </c>
      <c r="H12" s="232">
        <v>0</v>
      </c>
      <c r="I12" s="232">
        <v>0</v>
      </c>
      <c r="J12" s="232">
        <v>0</v>
      </c>
      <c r="K12" s="232">
        <v>0</v>
      </c>
      <c r="L12" s="232">
        <v>0</v>
      </c>
      <c r="M12" s="242">
        <v>0</v>
      </c>
      <c r="N12" s="243">
        <v>0</v>
      </c>
      <c r="O12" s="239">
        <v>0</v>
      </c>
      <c r="P12" s="240"/>
    </row>
    <row r="13" spans="1:19" x14ac:dyDescent="0.45">
      <c r="A13" s="12" t="s">
        <v>35</v>
      </c>
      <c r="B13" s="13" t="s">
        <v>36</v>
      </c>
      <c r="C13" s="241">
        <v>0</v>
      </c>
      <c r="D13" s="232">
        <v>0</v>
      </c>
      <c r="E13" s="232">
        <v>0</v>
      </c>
      <c r="F13" s="232">
        <v>0</v>
      </c>
      <c r="G13" s="232">
        <v>0</v>
      </c>
      <c r="H13" s="232">
        <v>0</v>
      </c>
      <c r="I13" s="232">
        <v>0</v>
      </c>
      <c r="J13" s="232">
        <v>0</v>
      </c>
      <c r="K13" s="232">
        <v>0</v>
      </c>
      <c r="L13" s="232">
        <v>0</v>
      </c>
      <c r="M13" s="242">
        <v>0</v>
      </c>
      <c r="N13" s="243">
        <v>0</v>
      </c>
      <c r="O13" s="239">
        <v>0</v>
      </c>
      <c r="P13" s="240"/>
    </row>
    <row r="14" spans="1:19" x14ac:dyDescent="0.45">
      <c r="A14" s="12" t="s">
        <v>38</v>
      </c>
      <c r="B14" s="13" t="s">
        <v>39</v>
      </c>
      <c r="C14" s="241">
        <v>0</v>
      </c>
      <c r="D14" s="232">
        <v>0</v>
      </c>
      <c r="E14" s="232">
        <v>0</v>
      </c>
      <c r="F14" s="232">
        <v>0</v>
      </c>
      <c r="G14" s="232">
        <v>0</v>
      </c>
      <c r="H14" s="232">
        <v>0</v>
      </c>
      <c r="I14" s="232">
        <v>181767.95580110498</v>
      </c>
      <c r="J14" s="232">
        <v>0</v>
      </c>
      <c r="K14" s="244">
        <v>181767.95580110495</v>
      </c>
      <c r="L14" s="232">
        <v>0</v>
      </c>
      <c r="M14" s="242">
        <v>0</v>
      </c>
      <c r="N14" s="243">
        <v>24674999.999999996</v>
      </c>
      <c r="O14" s="239">
        <v>26090.12857384537</v>
      </c>
      <c r="P14" s="240"/>
    </row>
    <row r="15" spans="1:19" x14ac:dyDescent="0.45">
      <c r="A15" s="12" t="s">
        <v>40</v>
      </c>
      <c r="B15" s="13" t="s">
        <v>133</v>
      </c>
      <c r="C15" s="241">
        <v>0</v>
      </c>
      <c r="D15" s="232">
        <v>0</v>
      </c>
      <c r="E15" s="232">
        <v>0</v>
      </c>
      <c r="F15" s="232">
        <v>0</v>
      </c>
      <c r="G15" s="232">
        <v>0</v>
      </c>
      <c r="H15" s="232">
        <v>0</v>
      </c>
      <c r="I15" s="232">
        <v>0</v>
      </c>
      <c r="J15" s="232">
        <v>0</v>
      </c>
      <c r="K15" s="232">
        <v>0</v>
      </c>
      <c r="L15" s="232">
        <v>0</v>
      </c>
      <c r="M15" s="242">
        <v>0</v>
      </c>
      <c r="N15" s="243">
        <v>0</v>
      </c>
      <c r="O15" s="239">
        <v>0</v>
      </c>
      <c r="P15" s="240"/>
    </row>
    <row r="16" spans="1:19" ht="26.25" x14ac:dyDescent="0.45">
      <c r="A16" s="12" t="s">
        <v>42</v>
      </c>
      <c r="B16" s="13" t="s">
        <v>133</v>
      </c>
      <c r="C16" s="241">
        <v>0</v>
      </c>
      <c r="D16" s="232">
        <v>0</v>
      </c>
      <c r="E16" s="232">
        <v>0</v>
      </c>
      <c r="F16" s="232">
        <v>0</v>
      </c>
      <c r="G16" s="232">
        <v>0</v>
      </c>
      <c r="H16" s="232">
        <v>0</v>
      </c>
      <c r="I16" s="232">
        <v>0</v>
      </c>
      <c r="J16" s="232">
        <v>0</v>
      </c>
      <c r="K16" s="232">
        <v>0</v>
      </c>
      <c r="L16" s="232">
        <v>0</v>
      </c>
      <c r="M16" s="242">
        <v>0</v>
      </c>
      <c r="N16" s="243">
        <v>0</v>
      </c>
      <c r="O16" s="239">
        <v>0</v>
      </c>
      <c r="P16" s="240"/>
    </row>
    <row r="17" spans="1:17" ht="39.4" x14ac:dyDescent="0.45">
      <c r="A17" s="219" t="s">
        <v>44</v>
      </c>
      <c r="B17" s="13" t="s">
        <v>45</v>
      </c>
      <c r="C17" s="241">
        <v>86.900861244019154</v>
      </c>
      <c r="D17" s="232">
        <v>86.900861244019154</v>
      </c>
      <c r="E17" s="232">
        <v>86.900861244019154</v>
      </c>
      <c r="F17" s="236">
        <v>173.80172248803831</v>
      </c>
      <c r="G17" s="236">
        <v>173.80172248803831</v>
      </c>
      <c r="H17" s="232">
        <v>0</v>
      </c>
      <c r="I17" s="232">
        <v>86.900861244019154</v>
      </c>
      <c r="J17" s="232">
        <v>0</v>
      </c>
      <c r="K17" s="232">
        <v>0</v>
      </c>
      <c r="L17" s="232">
        <v>0</v>
      </c>
      <c r="M17" s="242">
        <v>86.900861244019154</v>
      </c>
      <c r="N17" s="243">
        <v>72649.12000000001</v>
      </c>
      <c r="O17" s="239">
        <v>76.815598037557109</v>
      </c>
      <c r="P17" s="240"/>
    </row>
    <row r="18" spans="1:17" ht="39.4" x14ac:dyDescent="0.45">
      <c r="A18" s="219" t="s">
        <v>48</v>
      </c>
      <c r="B18" s="13" t="s">
        <v>49</v>
      </c>
      <c r="C18" s="241">
        <v>0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232">
        <v>0</v>
      </c>
      <c r="J18" s="232">
        <v>105000</v>
      </c>
      <c r="K18" s="232">
        <v>0</v>
      </c>
      <c r="L18" s="232">
        <v>0</v>
      </c>
      <c r="M18" s="242">
        <v>0</v>
      </c>
      <c r="N18" s="243">
        <v>105000</v>
      </c>
      <c r="O18" s="239">
        <v>111.02182371849095</v>
      </c>
      <c r="P18" s="240"/>
    </row>
    <row r="19" spans="1:17" ht="39.75" thickBot="1" x14ac:dyDescent="0.5">
      <c r="A19" s="219" t="s">
        <v>53</v>
      </c>
      <c r="B19" s="146" t="s">
        <v>54</v>
      </c>
      <c r="C19" s="268">
        <v>0</v>
      </c>
      <c r="D19" s="269">
        <v>0</v>
      </c>
      <c r="E19" s="269">
        <v>0</v>
      </c>
      <c r="F19" s="269">
        <v>0</v>
      </c>
      <c r="G19" s="269">
        <v>0</v>
      </c>
      <c r="H19" s="269">
        <v>0</v>
      </c>
      <c r="I19" s="269">
        <v>0</v>
      </c>
      <c r="J19" s="269">
        <v>0</v>
      </c>
      <c r="K19" s="269">
        <v>0</v>
      </c>
      <c r="L19" s="269">
        <v>0</v>
      </c>
      <c r="M19" s="266">
        <v>0</v>
      </c>
      <c r="N19" s="258">
        <v>0</v>
      </c>
      <c r="O19" s="259">
        <v>0</v>
      </c>
      <c r="P19" s="260"/>
    </row>
    <row r="20" spans="1:17" ht="26.25" customHeight="1" thickBot="1" x14ac:dyDescent="0.5">
      <c r="A20" s="357" t="s">
        <v>16</v>
      </c>
      <c r="B20" s="415"/>
      <c r="C20" s="265">
        <f>SUM(C8:C19)</f>
        <v>812.80421452254768</v>
      </c>
      <c r="D20" s="265">
        <f t="shared" ref="D20:N20" si="0">SUM(D8:D19)</f>
        <v>12396.498519780605</v>
      </c>
      <c r="E20" s="265">
        <f t="shared" si="0"/>
        <v>86.900861244019154</v>
      </c>
      <c r="F20" s="265">
        <f t="shared" si="0"/>
        <v>1768.8466663082631</v>
      </c>
      <c r="G20" s="265">
        <f t="shared" si="0"/>
        <v>2396.8017224880382</v>
      </c>
      <c r="H20" s="265">
        <f t="shared" si="0"/>
        <v>0</v>
      </c>
      <c r="I20" s="265">
        <f t="shared" si="0"/>
        <v>181854.85666234899</v>
      </c>
      <c r="J20" s="265">
        <f t="shared" si="0"/>
        <v>105002.014</v>
      </c>
      <c r="K20" s="265">
        <f t="shared" si="0"/>
        <v>181767.95580110495</v>
      </c>
      <c r="L20" s="263">
        <f t="shared" si="0"/>
        <v>9600</v>
      </c>
      <c r="M20" s="271">
        <f t="shared" si="0"/>
        <v>86.900861244019154</v>
      </c>
      <c r="N20" s="265">
        <f t="shared" si="0"/>
        <v>26538242.247599997</v>
      </c>
      <c r="O20" s="271"/>
      <c r="P20" s="264">
        <f>N20/N7</f>
        <v>28060.229072491962</v>
      </c>
    </row>
    <row r="21" spans="1:17" ht="78.75" x14ac:dyDescent="0.45">
      <c r="A21" s="130" t="s">
        <v>59</v>
      </c>
      <c r="B21" s="131" t="s">
        <v>60</v>
      </c>
      <c r="C21" s="235">
        <v>3841.220681622036</v>
      </c>
      <c r="D21" s="236">
        <v>768.24413632440724</v>
      </c>
      <c r="E21" s="236">
        <v>1536.4882726488145</v>
      </c>
      <c r="F21" s="236">
        <v>2304.7324089732215</v>
      </c>
      <c r="G21" s="236">
        <v>2304.7324089732219</v>
      </c>
      <c r="H21" s="236">
        <v>2304.7324089732215</v>
      </c>
      <c r="I21" s="236">
        <v>2304.7324089732215</v>
      </c>
      <c r="J21" s="270">
        <v>3072.9765452976289</v>
      </c>
      <c r="K21" s="236">
        <v>0</v>
      </c>
      <c r="L21" s="236">
        <v>768.24413632440724</v>
      </c>
      <c r="M21" s="237">
        <v>768.24413632440724</v>
      </c>
      <c r="N21" s="238">
        <v>2545853.5136000006</v>
      </c>
      <c r="O21" s="261">
        <v>2691.8600000000006</v>
      </c>
      <c r="P21" s="262"/>
      <c r="Q21" s="267"/>
    </row>
    <row r="22" spans="1:17" ht="52.5" x14ac:dyDescent="0.45">
      <c r="A22" s="19" t="s">
        <v>62</v>
      </c>
      <c r="B22" s="17" t="s">
        <v>63</v>
      </c>
      <c r="C22" s="241">
        <v>2.4830000000000001</v>
      </c>
      <c r="D22" s="232">
        <v>0</v>
      </c>
      <c r="E22" s="245">
        <v>12.414999999999999</v>
      </c>
      <c r="F22" s="232">
        <v>2.4830000000000001</v>
      </c>
      <c r="G22" s="232">
        <v>49.66</v>
      </c>
      <c r="H22" s="232">
        <v>2.4830000000000001</v>
      </c>
      <c r="I22" s="232">
        <v>24.83</v>
      </c>
      <c r="J22" s="232">
        <v>2.4830000000000001</v>
      </c>
      <c r="K22" s="232">
        <v>0</v>
      </c>
      <c r="L22" s="232">
        <v>111.73499999999999</v>
      </c>
      <c r="M22" s="242">
        <v>111.73499999999999</v>
      </c>
      <c r="N22" s="243">
        <v>10359.373959999999</v>
      </c>
      <c r="O22" s="239">
        <v>10.953491329724242</v>
      </c>
      <c r="P22" s="234"/>
    </row>
    <row r="23" spans="1:17" ht="26.25" x14ac:dyDescent="0.45">
      <c r="A23" s="19" t="s">
        <v>65</v>
      </c>
      <c r="B23" s="17" t="s">
        <v>66</v>
      </c>
      <c r="C23" s="241">
        <v>0</v>
      </c>
      <c r="D23" s="232">
        <v>19953.156611001967</v>
      </c>
      <c r="E23" s="232">
        <v>0</v>
      </c>
      <c r="F23" s="232">
        <v>29929.734916502952</v>
      </c>
      <c r="G23" s="232">
        <v>29929.734916502952</v>
      </c>
      <c r="H23" s="232">
        <v>0</v>
      </c>
      <c r="I23" s="232">
        <v>0</v>
      </c>
      <c r="J23" s="232">
        <v>0</v>
      </c>
      <c r="K23" s="232">
        <v>0</v>
      </c>
      <c r="L23" s="232">
        <v>0</v>
      </c>
      <c r="M23" s="242">
        <v>0</v>
      </c>
      <c r="N23" s="243">
        <v>3808558.7681250004</v>
      </c>
      <c r="O23" s="239">
        <v>4026.982287393208</v>
      </c>
      <c r="P23" s="234"/>
    </row>
    <row r="24" spans="1:17" ht="78.75" x14ac:dyDescent="0.45">
      <c r="A24" s="19" t="s">
        <v>70</v>
      </c>
      <c r="B24" s="17" t="s">
        <v>71</v>
      </c>
      <c r="C24" s="241">
        <v>9292.3610218698577</v>
      </c>
      <c r="D24" s="232">
        <v>9292.3610218698577</v>
      </c>
      <c r="E24" s="232">
        <v>9292.3610218698577</v>
      </c>
      <c r="F24" s="232">
        <v>9292.3610218698577</v>
      </c>
      <c r="G24" s="245">
        <v>7433.8888174958856</v>
      </c>
      <c r="H24" s="232">
        <v>0</v>
      </c>
      <c r="I24" s="232">
        <v>0</v>
      </c>
      <c r="J24" s="232">
        <v>0</v>
      </c>
      <c r="K24" s="232">
        <v>1858.4722043739714</v>
      </c>
      <c r="L24" s="245">
        <v>7433.8888174958865</v>
      </c>
      <c r="M24" s="242">
        <v>1858.4722043739714</v>
      </c>
      <c r="N24" s="243">
        <v>7207062.2849520426</v>
      </c>
      <c r="O24" s="239">
        <v>7620.3923669345741</v>
      </c>
      <c r="P24" s="234"/>
    </row>
    <row r="25" spans="1:17" ht="65.650000000000006" x14ac:dyDescent="0.45">
      <c r="A25" s="19" t="s">
        <v>74</v>
      </c>
      <c r="B25" s="17" t="s">
        <v>75</v>
      </c>
      <c r="C25" s="241">
        <v>28.68732612843278</v>
      </c>
      <c r="D25" s="232">
        <v>17.212395677059668</v>
      </c>
      <c r="E25" s="232">
        <v>17.212395677059668</v>
      </c>
      <c r="F25" s="245">
        <v>22.949860902746224</v>
      </c>
      <c r="G25" s="232">
        <v>0</v>
      </c>
      <c r="H25" s="232">
        <v>5.7374652256865559</v>
      </c>
      <c r="I25" s="232">
        <v>28.687326128432783</v>
      </c>
      <c r="J25" s="232">
        <v>28.68732612843278</v>
      </c>
      <c r="K25" s="232">
        <v>5.7374652256865559</v>
      </c>
      <c r="L25" s="245">
        <v>22.949860902746224</v>
      </c>
      <c r="M25" s="242">
        <v>11.474930451373112</v>
      </c>
      <c r="N25" s="243">
        <v>21839.83350553265</v>
      </c>
      <c r="O25" s="239">
        <v>23.092363290404172</v>
      </c>
      <c r="P25" s="234"/>
    </row>
    <row r="26" spans="1:17" ht="52.5" x14ac:dyDescent="0.45">
      <c r="A26" s="19" t="s">
        <v>79</v>
      </c>
      <c r="B26" s="17" t="s">
        <v>80</v>
      </c>
      <c r="C26" s="241">
        <v>20.50636560476832</v>
      </c>
      <c r="D26" s="232">
        <v>0</v>
      </c>
      <c r="E26" s="232">
        <v>20.50636560476832</v>
      </c>
      <c r="F26" s="232">
        <v>265.80613667136572</v>
      </c>
      <c r="G26" s="232">
        <v>132.90306833568286</v>
      </c>
      <c r="H26" s="232">
        <v>0</v>
      </c>
      <c r="I26" s="232">
        <v>0</v>
      </c>
      <c r="J26" s="232">
        <v>0</v>
      </c>
      <c r="K26" s="232">
        <v>0</v>
      </c>
      <c r="L26" s="232">
        <v>20.50636560476832</v>
      </c>
      <c r="M26" s="242">
        <v>20.50636560476832</v>
      </c>
      <c r="N26" s="243">
        <v>35199.68921972494</v>
      </c>
      <c r="O26" s="239">
        <v>37.21841610950446</v>
      </c>
      <c r="P26" s="234"/>
    </row>
    <row r="27" spans="1:17" ht="52.5" x14ac:dyDescent="0.45">
      <c r="A27" s="19" t="s">
        <v>82</v>
      </c>
      <c r="B27" s="17" t="s">
        <v>83</v>
      </c>
      <c r="C27" s="241">
        <v>33735.779624582487</v>
      </c>
      <c r="D27" s="232">
        <v>22490.519749721661</v>
      </c>
      <c r="E27" s="232">
        <v>33735.779624582494</v>
      </c>
      <c r="F27" s="232">
        <v>33735.779624582494</v>
      </c>
      <c r="G27" s="232">
        <v>33735.779624582494</v>
      </c>
      <c r="H27" s="232">
        <v>0</v>
      </c>
      <c r="I27" s="232">
        <v>0</v>
      </c>
      <c r="J27" s="232">
        <v>22490.519749721661</v>
      </c>
      <c r="K27" s="232">
        <v>0</v>
      </c>
      <c r="L27" s="232">
        <v>0</v>
      </c>
      <c r="M27" s="242">
        <v>0</v>
      </c>
      <c r="N27" s="243">
        <v>23653841.883776017</v>
      </c>
      <c r="O27" s="239">
        <v>25010.40632272037</v>
      </c>
      <c r="P27" s="234"/>
    </row>
    <row r="28" spans="1:17" ht="39.4" x14ac:dyDescent="0.45">
      <c r="A28" s="19" t="s">
        <v>84</v>
      </c>
      <c r="B28" s="17" t="s">
        <v>85</v>
      </c>
      <c r="C28" s="241">
        <v>0</v>
      </c>
      <c r="D28" s="245">
        <v>0</v>
      </c>
      <c r="E28" s="232">
        <v>0</v>
      </c>
      <c r="F28" s="232">
        <v>0</v>
      </c>
      <c r="G28" s="245">
        <v>0</v>
      </c>
      <c r="H28" s="232">
        <v>0</v>
      </c>
      <c r="I28" s="232">
        <v>0</v>
      </c>
      <c r="J28" s="232">
        <v>0</v>
      </c>
      <c r="K28" s="232">
        <v>0</v>
      </c>
      <c r="L28" s="232">
        <v>0</v>
      </c>
      <c r="M28" s="242">
        <v>0</v>
      </c>
      <c r="N28" s="243"/>
      <c r="O28" s="239"/>
      <c r="P28" s="234"/>
    </row>
    <row r="29" spans="1:17" x14ac:dyDescent="0.45">
      <c r="A29" s="19" t="s">
        <v>86</v>
      </c>
      <c r="B29" s="17" t="s">
        <v>87</v>
      </c>
      <c r="C29" s="241">
        <v>44.041973825435164</v>
      </c>
      <c r="D29" s="245">
        <v>58.722631767246888</v>
      </c>
      <c r="E29" s="232">
        <v>14.68065794181172</v>
      </c>
      <c r="F29" s="232">
        <v>44.041973825435164</v>
      </c>
      <c r="G29" s="232">
        <v>44.041973825435171</v>
      </c>
      <c r="H29" s="232">
        <v>14.680657941811722</v>
      </c>
      <c r="I29" s="232">
        <v>0</v>
      </c>
      <c r="J29" s="232">
        <v>44.041973825435164</v>
      </c>
      <c r="K29" s="232">
        <v>0</v>
      </c>
      <c r="L29" s="232">
        <v>0</v>
      </c>
      <c r="M29" s="242">
        <v>0</v>
      </c>
      <c r="N29" s="243">
        <v>33237.449999999997</v>
      </c>
      <c r="O29" s="239">
        <v>35.143641092877679</v>
      </c>
      <c r="P29" s="234"/>
    </row>
    <row r="30" spans="1:17" ht="26.25" x14ac:dyDescent="0.45">
      <c r="A30" s="19" t="s">
        <v>88</v>
      </c>
      <c r="B30" s="17" t="s">
        <v>89</v>
      </c>
      <c r="C30" s="246">
        <v>8.6774749639431885</v>
      </c>
      <c r="D30" s="232">
        <v>2.1693687409857971</v>
      </c>
      <c r="E30" s="232">
        <v>0</v>
      </c>
      <c r="F30" s="232">
        <v>2.1693687409857971</v>
      </c>
      <c r="G30" s="232">
        <v>4.3387374819715943</v>
      </c>
      <c r="H30" s="232">
        <v>4.3387374819715943</v>
      </c>
      <c r="I30" s="232">
        <v>0</v>
      </c>
      <c r="J30" s="232">
        <v>4.3387374819715943</v>
      </c>
      <c r="K30" s="232">
        <v>0</v>
      </c>
      <c r="L30" s="232">
        <v>0</v>
      </c>
      <c r="M30" s="242">
        <v>0</v>
      </c>
      <c r="N30" s="243">
        <v>5324.6287999999995</v>
      </c>
      <c r="O30" s="239">
        <v>5.63</v>
      </c>
      <c r="P30" s="234"/>
    </row>
    <row r="31" spans="1:17" ht="39.4" x14ac:dyDescent="0.45">
      <c r="A31" s="19" t="s">
        <v>92</v>
      </c>
      <c r="B31" s="17" t="s">
        <v>93</v>
      </c>
      <c r="C31" s="241">
        <v>4.16</v>
      </c>
      <c r="D31" s="232">
        <v>9.36</v>
      </c>
      <c r="E31" s="232">
        <v>9.36</v>
      </c>
      <c r="F31" s="232">
        <v>4.160000000000001</v>
      </c>
      <c r="G31" s="232">
        <v>4.160000000000001</v>
      </c>
      <c r="H31" s="232">
        <v>0</v>
      </c>
      <c r="I31" s="232">
        <v>0</v>
      </c>
      <c r="J31" s="232">
        <v>0</v>
      </c>
      <c r="K31" s="232">
        <v>0</v>
      </c>
      <c r="L31" s="232">
        <v>1.04</v>
      </c>
      <c r="M31" s="242">
        <v>1.0400000000000003</v>
      </c>
      <c r="N31" s="243">
        <v>3342.9760000000006</v>
      </c>
      <c r="O31" s="239">
        <v>3.5346980206394862</v>
      </c>
      <c r="P31" s="234"/>
    </row>
    <row r="32" spans="1:17" ht="39.4" x14ac:dyDescent="0.45">
      <c r="A32" s="19" t="s">
        <v>96</v>
      </c>
      <c r="B32" s="17" t="s">
        <v>97</v>
      </c>
      <c r="C32" s="241">
        <v>4206.2193126022903</v>
      </c>
      <c r="D32" s="232">
        <v>841.24386252045815</v>
      </c>
      <c r="E32" s="232">
        <v>2523.7315875613745</v>
      </c>
      <c r="F32" s="232">
        <v>2523.7315875613745</v>
      </c>
      <c r="G32" s="232">
        <v>1682.4877250409163</v>
      </c>
      <c r="H32" s="232">
        <v>0</v>
      </c>
      <c r="I32" s="232">
        <v>841.24386252045815</v>
      </c>
      <c r="J32" s="245">
        <v>3364.9754500818326</v>
      </c>
      <c r="K32" s="232">
        <v>0</v>
      </c>
      <c r="L32" s="232">
        <v>2523.7315875613745</v>
      </c>
      <c r="M32" s="242">
        <v>841.24386252045815</v>
      </c>
      <c r="N32" s="243">
        <v>2837279.9999999991</v>
      </c>
      <c r="O32" s="239">
        <v>2999.9999999999991</v>
      </c>
      <c r="P32" s="234"/>
    </row>
    <row r="33" spans="1:16" ht="52.5" x14ac:dyDescent="0.45">
      <c r="A33" s="19" t="s">
        <v>100</v>
      </c>
      <c r="B33" s="17" t="s">
        <v>101</v>
      </c>
      <c r="C33" s="241">
        <v>0</v>
      </c>
      <c r="D33" s="232">
        <v>0</v>
      </c>
      <c r="E33" s="232">
        <v>0</v>
      </c>
      <c r="F33" s="232">
        <v>0</v>
      </c>
      <c r="G33" s="232">
        <v>0</v>
      </c>
      <c r="H33" s="232">
        <v>23.089999999999996</v>
      </c>
      <c r="I33" s="232">
        <v>0</v>
      </c>
      <c r="J33" s="232">
        <v>23.089999999999996</v>
      </c>
      <c r="K33" s="232">
        <v>0</v>
      </c>
      <c r="L33" s="232">
        <v>0</v>
      </c>
      <c r="M33" s="242">
        <v>0</v>
      </c>
      <c r="N33" s="243">
        <v>550.92740000000003</v>
      </c>
      <c r="O33" s="239">
        <v>0.58252347318558628</v>
      </c>
      <c r="P33" s="234"/>
    </row>
    <row r="34" spans="1:16" ht="26.25" x14ac:dyDescent="0.45">
      <c r="A34" s="19" t="s">
        <v>104</v>
      </c>
      <c r="B34" s="17" t="s">
        <v>105</v>
      </c>
      <c r="C34" s="241">
        <v>0</v>
      </c>
      <c r="D34" s="232">
        <v>0</v>
      </c>
      <c r="E34" s="232">
        <v>0</v>
      </c>
      <c r="F34" s="232">
        <v>11.799999999999999</v>
      </c>
      <c r="G34" s="232">
        <v>40.4</v>
      </c>
      <c r="H34" s="232">
        <v>0</v>
      </c>
      <c r="I34" s="232">
        <v>0</v>
      </c>
      <c r="J34" s="232">
        <v>0</v>
      </c>
      <c r="K34" s="232">
        <v>0</v>
      </c>
      <c r="L34" s="232">
        <v>0</v>
      </c>
      <c r="M34" s="242">
        <v>0</v>
      </c>
      <c r="N34" s="243">
        <v>3367.8552599999994</v>
      </c>
      <c r="O34" s="239">
        <v>3.5610041236677374</v>
      </c>
      <c r="P34" s="234"/>
    </row>
    <row r="35" spans="1:16" ht="39.4" x14ac:dyDescent="0.45">
      <c r="A35" s="19" t="s">
        <v>107</v>
      </c>
      <c r="B35" s="17" t="s">
        <v>108</v>
      </c>
      <c r="C35" s="241">
        <v>253.16252216240605</v>
      </c>
      <c r="D35" s="232">
        <v>101.26500886496243</v>
      </c>
      <c r="E35" s="232">
        <v>253.16252216240608</v>
      </c>
      <c r="F35" s="232">
        <v>253.16252216240608</v>
      </c>
      <c r="G35" s="232">
        <v>253.16252216240605</v>
      </c>
      <c r="H35" s="232">
        <v>101.26500886496243</v>
      </c>
      <c r="I35" s="232">
        <v>202.53001772992488</v>
      </c>
      <c r="J35" s="245">
        <v>202.53001772992485</v>
      </c>
      <c r="K35" s="232">
        <v>50.632504432481213</v>
      </c>
      <c r="L35" s="232">
        <v>101.26500886496243</v>
      </c>
      <c r="M35" s="242">
        <v>50.632504432481213</v>
      </c>
      <c r="N35" s="243">
        <v>188480.51039999997</v>
      </c>
      <c r="O35" s="239">
        <v>199.28999999999996</v>
      </c>
      <c r="P35" s="234"/>
    </row>
    <row r="36" spans="1:16" ht="52.9" thickBot="1" x14ac:dyDescent="0.5">
      <c r="A36" s="24" t="s">
        <v>109</v>
      </c>
      <c r="B36" s="25" t="s">
        <v>110</v>
      </c>
      <c r="C36" s="272">
        <v>28170.468568547738</v>
      </c>
      <c r="D36" s="269">
        <v>21127.851426410802</v>
      </c>
      <c r="E36" s="273">
        <v>28170.468568547734</v>
      </c>
      <c r="F36" s="269">
        <v>21127.851426410805</v>
      </c>
      <c r="G36" s="269">
        <v>35213.085710684674</v>
      </c>
      <c r="H36" s="269">
        <v>21127.851426410805</v>
      </c>
      <c r="I36" s="269">
        <v>21127.851426410805</v>
      </c>
      <c r="J36" s="269">
        <v>21127.851426410805</v>
      </c>
      <c r="K36" s="269">
        <v>0</v>
      </c>
      <c r="L36" s="269">
        <v>7042.6171421369336</v>
      </c>
      <c r="M36" s="266">
        <v>0</v>
      </c>
      <c r="N36" s="258">
        <v>19941381.716475002</v>
      </c>
      <c r="O36" s="274">
        <v>21085.033958377393</v>
      </c>
      <c r="P36" s="253"/>
    </row>
    <row r="37" spans="1:16" ht="14.65" thickBot="1" x14ac:dyDescent="0.5">
      <c r="A37" s="357" t="s">
        <v>111</v>
      </c>
      <c r="B37" s="415"/>
      <c r="C37" s="278">
        <f>SUM(C21:C36)</f>
        <v>79607.767871909396</v>
      </c>
      <c r="D37" s="278">
        <f t="shared" ref="D37:M37" si="1">SUM(D21:D36)</f>
        <v>74662.106212899409</v>
      </c>
      <c r="E37" s="278">
        <f t="shared" si="1"/>
        <v>75586.166016596311</v>
      </c>
      <c r="F37" s="278">
        <f t="shared" si="1"/>
        <v>99520.763848203656</v>
      </c>
      <c r="G37" s="278">
        <f t="shared" si="1"/>
        <v>110828.37550508566</v>
      </c>
      <c r="H37" s="278">
        <f t="shared" si="1"/>
        <v>23584.178704898459</v>
      </c>
      <c r="I37" s="278">
        <f t="shared" si="1"/>
        <v>24529.875041762843</v>
      </c>
      <c r="J37" s="278">
        <f t="shared" si="1"/>
        <v>50361.494226677692</v>
      </c>
      <c r="K37" s="278">
        <f t="shared" si="1"/>
        <v>1914.8421740321392</v>
      </c>
      <c r="L37" s="278">
        <f t="shared" si="1"/>
        <v>18025.97791889108</v>
      </c>
      <c r="M37" s="279">
        <f t="shared" si="1"/>
        <v>3663.3490037074594</v>
      </c>
      <c r="N37" s="280">
        <f>SUM(N21:N36)</f>
        <v>60295681.411473319</v>
      </c>
      <c r="O37" s="281"/>
      <c r="P37" s="264">
        <f>N37/N7</f>
        <v>63753.681072865547</v>
      </c>
    </row>
    <row r="38" spans="1:16" x14ac:dyDescent="0.45">
      <c r="A38" s="275" t="s">
        <v>116</v>
      </c>
      <c r="B38" s="28" t="s">
        <v>117</v>
      </c>
      <c r="C38" s="276">
        <v>48.82</v>
      </c>
      <c r="D38" s="214">
        <v>48.82</v>
      </c>
      <c r="E38" s="214">
        <v>48.82</v>
      </c>
      <c r="F38" s="214">
        <v>48.82</v>
      </c>
      <c r="G38" s="214">
        <v>48.82</v>
      </c>
      <c r="H38" s="214">
        <v>48.82</v>
      </c>
      <c r="I38" s="214">
        <v>48.82</v>
      </c>
      <c r="J38" s="214">
        <v>48.82</v>
      </c>
      <c r="K38" s="213">
        <v>0</v>
      </c>
      <c r="L38" s="213">
        <v>0</v>
      </c>
      <c r="M38" s="215">
        <v>0</v>
      </c>
      <c r="N38" s="238">
        <v>35033.720200000011</v>
      </c>
      <c r="O38" s="277">
        <v>37.042928649974634</v>
      </c>
      <c r="P38" s="262"/>
    </row>
    <row r="39" spans="1:16" ht="52.5" x14ac:dyDescent="0.45">
      <c r="A39" s="222" t="s">
        <v>118</v>
      </c>
      <c r="B39" s="32" t="s">
        <v>119</v>
      </c>
      <c r="C39" s="221">
        <v>158.34434788983293</v>
      </c>
      <c r="D39" s="220">
        <v>158.34434788983293</v>
      </c>
      <c r="E39" s="220">
        <v>158.34434788983293</v>
      </c>
      <c r="F39" s="217">
        <v>79.172173944916466</v>
      </c>
      <c r="G39" s="217">
        <v>79.172173944916466</v>
      </c>
      <c r="H39" s="217">
        <v>79.172173944916466</v>
      </c>
      <c r="I39" s="217">
        <v>79.172173944916466</v>
      </c>
      <c r="J39" s="217">
        <v>79.172173944916466</v>
      </c>
      <c r="K39" s="216">
        <v>0</v>
      </c>
      <c r="L39" s="216">
        <v>0</v>
      </c>
      <c r="M39" s="218">
        <v>0</v>
      </c>
      <c r="N39" s="243">
        <v>107999.55420000001</v>
      </c>
      <c r="O39" s="231">
        <v>114.19340445779058</v>
      </c>
      <c r="P39" s="234"/>
    </row>
    <row r="40" spans="1:16" ht="39.75" thickBot="1" x14ac:dyDescent="0.5">
      <c r="A40" s="247" t="s">
        <v>122</v>
      </c>
      <c r="B40" s="35" t="s">
        <v>123</v>
      </c>
      <c r="C40" s="248">
        <v>6.41</v>
      </c>
      <c r="D40" s="249">
        <v>6.41</v>
      </c>
      <c r="E40" s="249">
        <v>6.41</v>
      </c>
      <c r="F40" s="249">
        <v>0.28999999999999998</v>
      </c>
      <c r="G40" s="249">
        <v>0.28999999999999998</v>
      </c>
      <c r="H40" s="249">
        <v>6.41</v>
      </c>
      <c r="I40" s="249">
        <v>6.41</v>
      </c>
      <c r="J40" s="249">
        <v>6.410000000000001</v>
      </c>
      <c r="K40" s="250">
        <v>0</v>
      </c>
      <c r="L40" s="250">
        <v>0</v>
      </c>
      <c r="M40" s="251">
        <v>0</v>
      </c>
      <c r="N40" s="255">
        <v>4206.6401000000005</v>
      </c>
      <c r="O40" s="252">
        <v>4.4478938631365255</v>
      </c>
      <c r="P40" s="253"/>
    </row>
    <row r="41" spans="1:16" ht="14.65" thickBot="1" x14ac:dyDescent="0.5">
      <c r="A41" s="465" t="s">
        <v>112</v>
      </c>
      <c r="B41" s="466"/>
      <c r="C41" s="254">
        <f>SUM(C38:C40)</f>
        <v>213.57434788983292</v>
      </c>
      <c r="D41" s="254">
        <f t="shared" ref="D41:M41" si="2">SUM(D38:D40)</f>
        <v>213.57434788983292</v>
      </c>
      <c r="E41" s="254">
        <f t="shared" si="2"/>
        <v>213.57434788983292</v>
      </c>
      <c r="F41" s="254">
        <f t="shared" si="2"/>
        <v>128.28217394491645</v>
      </c>
      <c r="G41" s="254">
        <f t="shared" si="2"/>
        <v>128.28217394491645</v>
      </c>
      <c r="H41" s="254">
        <f t="shared" si="2"/>
        <v>134.40217394491646</v>
      </c>
      <c r="I41" s="254">
        <f t="shared" si="2"/>
        <v>134.40217394491646</v>
      </c>
      <c r="J41" s="254">
        <f t="shared" si="2"/>
        <v>134.40217394491646</v>
      </c>
      <c r="K41" s="254">
        <f t="shared" si="2"/>
        <v>0</v>
      </c>
      <c r="L41" s="254">
        <f t="shared" si="2"/>
        <v>0</v>
      </c>
      <c r="M41" s="254">
        <f t="shared" si="2"/>
        <v>0</v>
      </c>
      <c r="N41" s="254">
        <f>SUM(N38:N40)</f>
        <v>147239.91450000001</v>
      </c>
      <c r="O41" s="254"/>
      <c r="P41" s="264">
        <f>N41/N7</f>
        <v>155.68422697090173</v>
      </c>
    </row>
    <row r="42" spans="1:16" ht="14.65" thickBot="1" x14ac:dyDescent="0.5">
      <c r="A42" s="283"/>
      <c r="B42" s="284"/>
      <c r="C42" s="282"/>
      <c r="D42" s="282"/>
      <c r="E42" s="282"/>
      <c r="F42" s="282"/>
      <c r="G42" s="282"/>
      <c r="H42" s="282"/>
      <c r="I42" s="282" t="s">
        <v>124</v>
      </c>
      <c r="J42" s="282"/>
      <c r="K42" s="282"/>
      <c r="L42" s="282"/>
      <c r="M42" s="282"/>
      <c r="N42" s="282">
        <f>N41+N37+N20</f>
        <v>86981163.573573321</v>
      </c>
      <c r="O42" s="282"/>
      <c r="P42" s="285">
        <f>N42/N7</f>
        <v>91969.594372328414</v>
      </c>
    </row>
    <row r="43" spans="1:16" x14ac:dyDescent="0.45"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</row>
    <row r="44" spans="1:16" x14ac:dyDescent="0.45"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</row>
  </sheetData>
  <mergeCells count="39">
    <mergeCell ref="C3:E3"/>
    <mergeCell ref="F3:G3"/>
    <mergeCell ref="H3:J3"/>
    <mergeCell ref="K3:M3"/>
    <mergeCell ref="K4:K6"/>
    <mergeCell ref="L4:L6"/>
    <mergeCell ref="M4:M6"/>
    <mergeCell ref="P1:P2"/>
    <mergeCell ref="A7:B7"/>
    <mergeCell ref="A20:B20"/>
    <mergeCell ref="I1:I2"/>
    <mergeCell ref="J1:J2"/>
    <mergeCell ref="K1:K2"/>
    <mergeCell ref="L1:L2"/>
    <mergeCell ref="M1:M2"/>
    <mergeCell ref="N3:N6"/>
    <mergeCell ref="O3:O6"/>
    <mergeCell ref="P3:P6"/>
    <mergeCell ref="C1:C2"/>
    <mergeCell ref="D1:D2"/>
    <mergeCell ref="E1:E2"/>
    <mergeCell ref="F1:F2"/>
    <mergeCell ref="G1:G2"/>
    <mergeCell ref="A37:B37"/>
    <mergeCell ref="A41:B41"/>
    <mergeCell ref="A1:B2"/>
    <mergeCell ref="N1:N2"/>
    <mergeCell ref="O1:O2"/>
    <mergeCell ref="H1:H2"/>
    <mergeCell ref="A4:A6"/>
    <mergeCell ref="C4:C6"/>
    <mergeCell ref="D4:D6"/>
    <mergeCell ref="E4:E6"/>
    <mergeCell ref="F4:F6"/>
    <mergeCell ref="G4:G6"/>
    <mergeCell ref="H4:H6"/>
    <mergeCell ref="I4:I6"/>
    <mergeCell ref="J4:J6"/>
    <mergeCell ref="B3:B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abSelected="1" workbookViewId="0">
      <selection activeCell="D11" sqref="D11"/>
    </sheetView>
  </sheetViews>
  <sheetFormatPr defaultColWidth="8.796875" defaultRowHeight="14.25" x14ac:dyDescent="0.45"/>
  <cols>
    <col min="1" max="1" width="23.796875" customWidth="1"/>
    <col min="2" max="2" width="15.1328125" customWidth="1"/>
    <col min="3" max="3" width="14.33203125" customWidth="1"/>
    <col min="4" max="4" width="14" customWidth="1"/>
    <col min="5" max="5" width="14.46484375" customWidth="1"/>
    <col min="6" max="6" width="14" customWidth="1"/>
  </cols>
  <sheetData>
    <row r="1" spans="1:6" ht="14.65" thickBot="1" x14ac:dyDescent="0.5">
      <c r="A1" t="s">
        <v>162</v>
      </c>
    </row>
    <row r="2" spans="1:6" ht="14.65" thickBot="1" x14ac:dyDescent="0.5">
      <c r="A2" s="291" t="s">
        <v>158</v>
      </c>
      <c r="B2" s="292" t="s">
        <v>168</v>
      </c>
      <c r="C2" s="292" t="s">
        <v>159</v>
      </c>
      <c r="D2" s="292" t="s">
        <v>160</v>
      </c>
      <c r="E2" s="292" t="s">
        <v>161</v>
      </c>
      <c r="F2" s="293" t="s">
        <v>124</v>
      </c>
    </row>
    <row r="3" spans="1:6" ht="26.65" x14ac:dyDescent="0.45">
      <c r="A3" s="294" t="s">
        <v>163</v>
      </c>
      <c r="B3" s="295">
        <v>30.2</v>
      </c>
      <c r="C3" s="296">
        <f>'Kaigu purvs Melleņu audzēšana'!K20</f>
        <v>18079.470198675495</v>
      </c>
      <c r="D3" s="296">
        <f>'Kaigu purvs Melleņu audzēšana'!K37</f>
        <v>36086.984850054716</v>
      </c>
      <c r="E3" s="296">
        <f>'Kaigu purvs Melleņu audzēšana'!K41</f>
        <v>0.8914569536423842</v>
      </c>
      <c r="F3" s="324">
        <f>'Kaigu purvs Melleņu audzēšana'!K42</f>
        <v>54167.346505683854</v>
      </c>
    </row>
    <row r="4" spans="1:6" x14ac:dyDescent="0.45">
      <c r="A4" s="297" t="s">
        <v>169</v>
      </c>
      <c r="B4" s="298"/>
      <c r="C4" s="299">
        <f>C3/F3</f>
        <v>0.33377064532371714</v>
      </c>
      <c r="D4" s="299">
        <f>D3/F3</f>
        <v>0.66621289721600185</v>
      </c>
      <c r="E4" s="299">
        <f>E3/F3</f>
        <v>1.645746028096175E-5</v>
      </c>
      <c r="F4" s="300">
        <v>1</v>
      </c>
    </row>
    <row r="5" spans="1:6" ht="26.65" x14ac:dyDescent="0.45">
      <c r="A5" s="301" t="s">
        <v>164</v>
      </c>
      <c r="B5" s="302">
        <v>259.45</v>
      </c>
      <c r="C5" s="303">
        <f>'Kaigu purvs Energ.koksne'!K19</f>
        <v>175147.38466092211</v>
      </c>
      <c r="D5" s="303">
        <f>'Kaigu purvs Energ.koksne'!K36</f>
        <v>8284.1565801957149</v>
      </c>
      <c r="E5" s="303">
        <f>'Kaigu purvs Energ.koksne'!K40</f>
        <v>0.23347273077664288</v>
      </c>
      <c r="F5" s="325">
        <f>'Kaigu purvs Energ.koksne'!K41</f>
        <v>183431.7747138486</v>
      </c>
    </row>
    <row r="6" spans="1:6" x14ac:dyDescent="0.45">
      <c r="A6" s="301" t="s">
        <v>169</v>
      </c>
      <c r="B6" s="302"/>
      <c r="C6" s="304">
        <f>C5/F5</f>
        <v>0.95483666847878435</v>
      </c>
      <c r="D6" s="304">
        <f>D5/F5</f>
        <v>4.5162058717029267E-2</v>
      </c>
      <c r="E6" s="304">
        <f>E5/F5</f>
        <v>1.2728041864113106E-6</v>
      </c>
      <c r="F6" s="305">
        <v>1</v>
      </c>
    </row>
    <row r="7" spans="1:6" ht="26.65" x14ac:dyDescent="0.45">
      <c r="A7" s="306" t="s">
        <v>165</v>
      </c>
      <c r="B7" s="307">
        <v>3.7056</v>
      </c>
      <c r="C7" s="308">
        <f>'Lielais Ķemeru tīrelis. Sfagni.'!K19</f>
        <v>96.999136442141619</v>
      </c>
      <c r="D7" s="308">
        <f>'Lielais Ķemeru tīrelis. Sfagni.'!K36</f>
        <v>13894.824750716962</v>
      </c>
      <c r="E7" s="308">
        <f>'Lielais Ķemeru tīrelis. Sfagni.'!K40</f>
        <v>6.41</v>
      </c>
      <c r="F7" s="326">
        <f>'Lielais Ķemeru tīrelis. Sfagni.'!K41</f>
        <v>13998.233887159102</v>
      </c>
    </row>
    <row r="8" spans="1:6" x14ac:dyDescent="0.45">
      <c r="A8" s="306" t="s">
        <v>169</v>
      </c>
      <c r="B8" s="307"/>
      <c r="C8" s="309">
        <f>C7/F7</f>
        <v>6.9293838940011664E-3</v>
      </c>
      <c r="D8" s="309">
        <f>D7/F7</f>
        <v>0.99261270119675604</v>
      </c>
      <c r="E8" s="309">
        <f>E7/F7</f>
        <v>4.5791490924294663E-4</v>
      </c>
      <c r="F8" s="310">
        <v>1</v>
      </c>
    </row>
    <row r="9" spans="1:6" ht="26.65" x14ac:dyDescent="0.45">
      <c r="A9" s="311" t="s">
        <v>166</v>
      </c>
      <c r="B9" s="312">
        <v>7.4</v>
      </c>
      <c r="C9" s="313">
        <f>'Kaudzīšu purvs. Dzērveņu audzēš'!K19</f>
        <v>5189.1891891891892</v>
      </c>
      <c r="D9" s="313">
        <f>'Kaudzīšu purvs. Dzērveņu audzēš'!K36</f>
        <v>28077.137345515741</v>
      </c>
      <c r="E9" s="313">
        <f>'Lielais Ķemeru tīrelis. Sfagni.'!K40</f>
        <v>6.41</v>
      </c>
      <c r="F9" s="327">
        <f>'Kaudzīšu purvs. Dzērveņu audzēš'!K41</f>
        <v>33269.271669840069</v>
      </c>
    </row>
    <row r="10" spans="1:6" x14ac:dyDescent="0.45">
      <c r="A10" s="314" t="s">
        <v>169</v>
      </c>
      <c r="B10" s="315"/>
      <c r="C10" s="316">
        <f>C9/F9</f>
        <v>0.15597543705452974</v>
      </c>
      <c r="D10" s="316">
        <f>D9/F9</f>
        <v>0.84393603876122103</v>
      </c>
      <c r="E10" s="316">
        <f>E9/F9</f>
        <v>1.9267028336574386E-4</v>
      </c>
      <c r="F10" s="317">
        <v>1</v>
      </c>
    </row>
    <row r="11" spans="1:6" ht="26.65" x14ac:dyDescent="0.45">
      <c r="A11" s="319" t="s">
        <v>167</v>
      </c>
      <c r="B11" s="318">
        <v>945.76</v>
      </c>
      <c r="C11" s="180">
        <f>'Laugas purvs'!P20</f>
        <v>28060.229072491962</v>
      </c>
      <c r="D11" s="180">
        <f>'Laugas purvs'!P37</f>
        <v>63753.681072865547</v>
      </c>
      <c r="E11" s="180">
        <f>'Laugas purvs'!P41</f>
        <v>155.68422697090173</v>
      </c>
      <c r="F11" s="328">
        <f>'Laugas purvs'!P42</f>
        <v>91969.594372328414</v>
      </c>
    </row>
    <row r="12" spans="1:6" ht="14.65" thickBot="1" x14ac:dyDescent="0.5">
      <c r="A12" s="320" t="s">
        <v>169</v>
      </c>
      <c r="B12" s="321"/>
      <c r="C12" s="322">
        <f>C11/F11</f>
        <v>0.30510332533264556</v>
      </c>
      <c r="D12" s="322">
        <f>D11/F11</f>
        <v>0.69320389535226223</v>
      </c>
      <c r="E12" s="322">
        <f>E11/F11</f>
        <v>1.6927793150922456E-3</v>
      </c>
      <c r="F12" s="323">
        <v>1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"/>
  <sheetViews>
    <sheetView workbookViewId="0">
      <selection activeCell="F13" sqref="F13"/>
    </sheetView>
  </sheetViews>
  <sheetFormatPr defaultColWidth="8.796875" defaultRowHeight="14.25" x14ac:dyDescent="0.45"/>
  <cols>
    <col min="1" max="1" width="30.796875" customWidth="1"/>
    <col min="2" max="2" width="13.46484375" customWidth="1"/>
    <col min="3" max="3" width="13.796875" customWidth="1"/>
    <col min="4" max="4" width="12.46484375" customWidth="1"/>
    <col min="5" max="5" width="11.46484375" bestFit="1" customWidth="1"/>
    <col min="8" max="8" width="26.46484375" customWidth="1"/>
    <col min="9" max="9" width="21" customWidth="1"/>
  </cols>
  <sheetData>
    <row r="1" spans="1:9" x14ac:dyDescent="0.45">
      <c r="A1" t="s">
        <v>162</v>
      </c>
    </row>
    <row r="2" spans="1:9" x14ac:dyDescent="0.45">
      <c r="A2" s="345" t="s">
        <v>158</v>
      </c>
      <c r="B2" s="345" t="s">
        <v>159</v>
      </c>
      <c r="C2" s="345" t="s">
        <v>160</v>
      </c>
      <c r="D2" s="345" t="s">
        <v>161</v>
      </c>
      <c r="E2" s="345" t="s">
        <v>124</v>
      </c>
      <c r="H2" s="345" t="s">
        <v>158</v>
      </c>
      <c r="I2" s="345" t="s">
        <v>124</v>
      </c>
    </row>
    <row r="3" spans="1:9" x14ac:dyDescent="0.45">
      <c r="A3" s="6" t="s">
        <v>163</v>
      </c>
      <c r="B3" s="10">
        <f>'Kaigu purvs Melleņu audzēšana'!K20</f>
        <v>18079.470198675495</v>
      </c>
      <c r="C3" s="10">
        <f>'Kaigu purvs Melleņu audzēšana'!K37</f>
        <v>36086.984850054716</v>
      </c>
      <c r="D3" s="10">
        <f>'Kaigu purvs Melleņu audzēšana'!K41</f>
        <v>0.8914569536423842</v>
      </c>
      <c r="E3" s="10">
        <f>'Kaigu purvs Melleņu audzēšana'!K42</f>
        <v>54167.346505683854</v>
      </c>
      <c r="H3" s="6" t="s">
        <v>163</v>
      </c>
      <c r="I3" s="10">
        <f>E3</f>
        <v>54167.346505683854</v>
      </c>
    </row>
    <row r="4" spans="1:9" x14ac:dyDescent="0.45">
      <c r="A4" s="6" t="s">
        <v>164</v>
      </c>
      <c r="B4" s="10">
        <f>'Kaigu purvs Energ.koksne'!K19</f>
        <v>175147.38466092211</v>
      </c>
      <c r="C4" s="10">
        <f>'Kaigu purvs Energ.koksne'!K36</f>
        <v>8284.1565801957149</v>
      </c>
      <c r="D4" s="10">
        <f>'Kaigu purvs Energ.koksne'!K40</f>
        <v>0.23347273077664288</v>
      </c>
      <c r="E4" s="10">
        <f>'Kaigu purvs Energ.koksne'!K41</f>
        <v>183431.7747138486</v>
      </c>
      <c r="H4" s="6" t="s">
        <v>164</v>
      </c>
      <c r="I4" s="10">
        <f>E4</f>
        <v>183431.7747138486</v>
      </c>
    </row>
    <row r="5" spans="1:9" x14ac:dyDescent="0.45">
      <c r="A5" s="6" t="s">
        <v>165</v>
      </c>
      <c r="B5" s="10">
        <f>'Lielais Ķemeru tīrelis. Sfagni.'!K19</f>
        <v>96.999136442141619</v>
      </c>
      <c r="C5" s="10">
        <f>'Lielais Ķemeru tīrelis. Sfagni.'!K36</f>
        <v>13894.824750716962</v>
      </c>
      <c r="D5" s="10">
        <f>'Lielais Ķemeru tīrelis. Sfagni.'!K40</f>
        <v>6.41</v>
      </c>
      <c r="E5" s="10">
        <f>'Lielais Ķemeru tīrelis. Sfagni.'!K41</f>
        <v>13998.233887159102</v>
      </c>
      <c r="H5" s="6" t="s">
        <v>165</v>
      </c>
      <c r="I5" s="10">
        <f>E5</f>
        <v>13998.233887159102</v>
      </c>
    </row>
    <row r="6" spans="1:9" x14ac:dyDescent="0.45">
      <c r="A6" s="6" t="s">
        <v>166</v>
      </c>
      <c r="B6" s="10">
        <f>'Kaudzīšu purvs. Dzērveņu audzēš'!K19</f>
        <v>5189.1891891891892</v>
      </c>
      <c r="C6" s="10">
        <f>'Kaudzīšu purvs. Dzērveņu audzēš'!K36</f>
        <v>28077.137345515741</v>
      </c>
      <c r="D6" s="10">
        <f>'Kaudzīšu purvs. Dzērveņu audzēš'!K40</f>
        <v>2.9451351351351351</v>
      </c>
      <c r="E6" s="10">
        <f>'Kaudzīšu purvs. Dzērveņu audzēš'!K41</f>
        <v>33269.271669840069</v>
      </c>
      <c r="H6" s="6" t="s">
        <v>166</v>
      </c>
      <c r="I6" s="10">
        <f>E6</f>
        <v>33269.271669840069</v>
      </c>
    </row>
    <row r="7" spans="1:9" x14ac:dyDescent="0.45">
      <c r="A7" s="6" t="s">
        <v>167</v>
      </c>
      <c r="B7" s="10">
        <f>'Laugas purvs'!P20</f>
        <v>28060.229072491962</v>
      </c>
      <c r="C7" s="10">
        <f>'Laugas purvs'!P37</f>
        <v>63753.681072865547</v>
      </c>
      <c r="D7" s="10">
        <f>'Laugas purvs'!P41</f>
        <v>155.68422697090173</v>
      </c>
      <c r="E7" s="10">
        <f>'Laugas purvs'!P42</f>
        <v>91969.594372328414</v>
      </c>
      <c r="H7" s="6" t="s">
        <v>167</v>
      </c>
      <c r="I7" s="10">
        <f>E7</f>
        <v>91969.594372328414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Kaigu purvs Energ.koksne</vt:lpstr>
      <vt:lpstr>Kaigu purvs Melleņu audzēšana</vt:lpstr>
      <vt:lpstr>Lielais Ķemeru tīrelis. Sfagni.</vt:lpstr>
      <vt:lpstr>Kaudzīšu purvs. Dzērveņu audzēš</vt:lpstr>
      <vt:lpstr>Laugas purvs</vt:lpstr>
      <vt:lpstr>Kopsavilkums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Nameda Belmane</dc:creator>
  <cp:lastModifiedBy>AndaZ</cp:lastModifiedBy>
  <cp:lastPrinted>2018-08-02T08:24:24Z</cp:lastPrinted>
  <dcterms:created xsi:type="dcterms:W3CDTF">2018-07-23T21:33:00Z</dcterms:created>
  <dcterms:modified xsi:type="dcterms:W3CDTF">2018-09-17T06:36:00Z</dcterms:modified>
</cp:coreProperties>
</file>